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5" yWindow="210" windowWidth="19920" windowHeight="912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'Classificação'!$A$1:$K$18</definedName>
    <definedName name="_xlnm.Print_Area" localSheetId="0">'Tabela 1ª Fase'!$A$1:$N$48</definedName>
  </definedNames>
  <calcPr fullCalcOnLoad="1"/>
</workbook>
</file>

<file path=xl/sharedStrings.xml><?xml version="1.0" encoding="utf-8"?>
<sst xmlns="http://schemas.openxmlformats.org/spreadsheetml/2006/main" count="225" uniqueCount="103">
  <si>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</si>
  <si>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</si>
  <si>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</si>
  <si>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</si>
  <si>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</si>
  <si>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</si>
  <si>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</si>
  <si>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</si>
  <si>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</si>
  <si>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</si>
  <si>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</si>
  <si>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</si>
  <si>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</si>
  <si>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</si>
  <si>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</si>
  <si>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</si>
  <si>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</si>
  <si>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</si>
  <si>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</si>
  <si>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</si>
  <si>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</si>
  <si>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</si>
  <si>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</si>
  <si>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</si>
  <si>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</si>
  <si>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</si>
  <si>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CLASSIFICADOS</t>
  </si>
  <si>
    <t>2ª FASE</t>
  </si>
  <si>
    <t>TOTAL</t>
  </si>
  <si>
    <t>RODADA</t>
  </si>
  <si>
    <t>1 / 1</t>
  </si>
  <si>
    <t>1 / 2</t>
  </si>
  <si>
    <t>1 / 3</t>
  </si>
  <si>
    <t>1 / 4</t>
  </si>
  <si>
    <t>1 / 5</t>
  </si>
  <si>
    <t>1 / 6</t>
  </si>
  <si>
    <t>2 / 1</t>
  </si>
  <si>
    <t>2 / 2</t>
  </si>
  <si>
    <t>2 / 3</t>
  </si>
  <si>
    <t>2 / 4</t>
  </si>
  <si>
    <t>2 / 5</t>
  </si>
  <si>
    <t>2 / 6</t>
  </si>
  <si>
    <t>3 / 1</t>
  </si>
  <si>
    <t>3 / 2</t>
  </si>
  <si>
    <t>3 / 3</t>
  </si>
  <si>
    <t>3 / 4</t>
  </si>
  <si>
    <t>3 / 5</t>
  </si>
  <si>
    <t>3 / 6</t>
  </si>
  <si>
    <t>4 / 1</t>
  </si>
  <si>
    <t>4 / 2</t>
  </si>
  <si>
    <t>4 / 3</t>
  </si>
  <si>
    <t>5 / 3</t>
  </si>
  <si>
    <t>5 / 1</t>
  </si>
  <si>
    <t>5 / 2</t>
  </si>
  <si>
    <t>6 / 1</t>
  </si>
  <si>
    <t>6 / 2</t>
  </si>
  <si>
    <t>6 / 3</t>
  </si>
  <si>
    <t>7 / 1</t>
  </si>
  <si>
    <t>7 / 2</t>
  </si>
  <si>
    <t>7 / 3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</si>
  <si>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</si>
  <si>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</si>
  <si>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</si>
  <si>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</si>
  <si>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</si>
  <si>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</si>
  <si>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</si>
  <si>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</si>
  <si>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7 / 4</t>
  </si>
  <si>
    <t>7 / 5</t>
  </si>
  <si>
    <t>7 / 6</t>
  </si>
  <si>
    <t>6 / 6</t>
  </si>
  <si>
    <t>9º Lugar</t>
  </si>
  <si>
    <t>ARCB - Outubro 2014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</si>
  <si>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</si>
  <si>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</si>
  <si>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</si>
  <si>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</si>
  <si>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</si>
  <si>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</si>
  <si>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</si>
  <si>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</si>
  <si>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</si>
  <si>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</si>
  <si>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</si>
  <si>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</si>
  <si>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10º Lugar</t>
  </si>
  <si>
    <t>11º Lugar</t>
  </si>
  <si>
    <t>12º Lugar</t>
  </si>
  <si>
    <t>IND</t>
  </si>
  <si>
    <t>TOR</t>
  </si>
  <si>
    <t>LAZ</t>
  </si>
  <si>
    <t>COR</t>
  </si>
  <si>
    <t>MAR</t>
  </si>
  <si>
    <t>REA</t>
  </si>
  <si>
    <t>BAN</t>
  </si>
  <si>
    <t>CAM</t>
  </si>
  <si>
    <t>BOR</t>
  </si>
  <si>
    <t>SAN</t>
  </si>
  <si>
    <t>FLA</t>
  </si>
  <si>
    <t>VAS</t>
  </si>
  <si>
    <t>MAN</t>
  </si>
  <si>
    <t>FLU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</si>
</sst>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&quot;R$&quot;\ #,##0.00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6"/>
      <color indexed="12"/>
      <name val="Arial"/>
      <family val="2"/>
    </font>
    <font>
      <b/>
      <sz val="24"/>
      <color indexed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8"/>
      <color indexed="12"/>
      <name val="Arial"/>
      <family val="2"/>
    </font>
    <font>
      <b/>
      <sz val="24"/>
      <name val="Arial"/>
      <family val="2"/>
    </font>
    <font>
      <b/>
      <sz val="22"/>
      <color indexed="12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0" fontId="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3" fillId="34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64" fillId="35" borderId="12" xfId="0" applyNumberFormat="1" applyFont="1" applyFill="1" applyBorder="1" applyAlignment="1">
      <alignment horizontal="center" vertical="center"/>
    </xf>
    <xf numFmtId="49" fontId="64" fillId="36" borderId="12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4" fillId="37" borderId="12" xfId="0" applyNumberFormat="1" applyFont="1" applyFill="1" applyBorder="1" applyAlignment="1">
      <alignment horizontal="center" vertical="center"/>
    </xf>
    <xf numFmtId="49" fontId="20" fillId="38" borderId="12" xfId="0" applyNumberFormat="1" applyFont="1" applyFill="1" applyBorder="1" applyAlignment="1">
      <alignment horizontal="center" vertical="center"/>
    </xf>
    <xf numFmtId="49" fontId="64" fillId="39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4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66" fillId="0" borderId="2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6" fillId="0" borderId="25" xfId="0" applyFont="1" applyBorder="1" applyAlignment="1">
      <alignment/>
    </xf>
    <xf numFmtId="0" fontId="7" fillId="0" borderId="0" xfId="0" applyFont="1" applyAlignment="1">
      <alignment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26" fillId="41" borderId="30" xfId="0" applyFont="1" applyFill="1" applyBorder="1" applyAlignment="1">
      <alignment/>
    </xf>
    <xf numFmtId="0" fontId="7" fillId="41" borderId="30" xfId="0" applyFont="1" applyFill="1" applyBorder="1" applyAlignment="1">
      <alignment horizontal="center" vertical="center"/>
    </xf>
    <xf numFmtId="0" fontId="67" fillId="41" borderId="3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41" borderId="0" xfId="0" applyFont="1" applyFill="1" applyAlignment="1">
      <alignment/>
    </xf>
    <xf numFmtId="0" fontId="26" fillId="41" borderId="0" xfId="0" applyFont="1" applyFill="1" applyAlignment="1">
      <alignment horizontal="center" vertical="center"/>
    </xf>
    <xf numFmtId="0" fontId="67" fillId="41" borderId="0" xfId="0" applyFont="1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/>
    </xf>
    <xf numFmtId="0" fontId="65" fillId="0" borderId="32" xfId="0" applyFont="1" applyBorder="1" applyAlignment="1">
      <alignment horizontal="center" vertical="center"/>
    </xf>
    <xf numFmtId="0" fontId="26" fillId="41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66" fillId="0" borderId="24" xfId="0" applyFont="1" applyFill="1" applyBorder="1" applyAlignment="1">
      <alignment/>
    </xf>
    <xf numFmtId="0" fontId="66" fillId="0" borderId="25" xfId="0" applyFont="1" applyFill="1" applyBorder="1" applyAlignment="1">
      <alignment/>
    </xf>
    <xf numFmtId="0" fontId="25" fillId="0" borderId="28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4" fontId="17" fillId="0" borderId="19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14" fontId="17" fillId="0" borderId="20" xfId="0" applyNumberFormat="1" applyFont="1" applyBorder="1" applyAlignment="1">
      <alignment horizontal="center" vertical="center"/>
    </xf>
    <xf numFmtId="14" fontId="17" fillId="0" borderId="26" xfId="0" applyNumberFormat="1" applyFont="1" applyBorder="1" applyAlignment="1">
      <alignment horizontal="center" vertical="center"/>
    </xf>
    <xf numFmtId="14" fontId="17" fillId="0" borderId="37" xfId="0" applyNumberFormat="1" applyFont="1" applyBorder="1" applyAlignment="1">
      <alignment horizontal="center" vertical="center"/>
    </xf>
    <xf numFmtId="14" fontId="17" fillId="0" borderId="2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90"/>
    </xf>
    <xf numFmtId="0" fontId="7" fillId="0" borderId="44" xfId="0" applyFont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15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Q41" sqref="Q41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9.140625" style="3" customWidth="1"/>
    <col min="8" max="8" width="2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9.140625" style="3" customWidth="1"/>
  </cols>
  <sheetData>
    <row r="1" spans="1:15" ht="12.75" customHeight="1" thickTop="1">
      <c r="A1" s="130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5" ht="21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1:14" ht="16.5" customHeight="1" thickTop="1">
      <c r="A3" s="128" t="s">
        <v>15</v>
      </c>
      <c r="B3" s="136" t="s">
        <v>1</v>
      </c>
      <c r="C3" s="136"/>
      <c r="D3" s="136"/>
      <c r="E3" s="136"/>
      <c r="F3" s="136"/>
      <c r="G3" s="10"/>
      <c r="I3" s="119">
        <v>41916</v>
      </c>
      <c r="J3" s="120"/>
      <c r="K3" s="120"/>
      <c r="L3" s="120"/>
      <c r="M3" s="121"/>
      <c r="N3" s="42"/>
    </row>
    <row r="4" spans="1:14" ht="15" customHeight="1" thickBot="1">
      <c r="A4" s="129"/>
      <c r="B4" s="137"/>
      <c r="C4" s="137"/>
      <c r="D4" s="137"/>
      <c r="E4" s="137"/>
      <c r="F4" s="137"/>
      <c r="G4" s="10"/>
      <c r="I4" s="122"/>
      <c r="J4" s="123"/>
      <c r="K4" s="123"/>
      <c r="L4" s="123"/>
      <c r="M4" s="124"/>
      <c r="N4" s="42"/>
    </row>
    <row r="5" ht="16.5" thickBot="1"/>
    <row r="6" spans="3:14" ht="16.5" thickBot="1">
      <c r="C6" s="125" t="s">
        <v>16</v>
      </c>
      <c r="D6" s="126"/>
      <c r="E6" s="127"/>
      <c r="G6" s="4" t="s">
        <v>29</v>
      </c>
      <c r="J6" s="125" t="s">
        <v>17</v>
      </c>
      <c r="K6" s="126"/>
      <c r="L6" s="127"/>
      <c r="N6" s="4" t="s">
        <v>29</v>
      </c>
    </row>
    <row r="7" spans="2:13" ht="14.25" customHeight="1" thickBot="1">
      <c r="B7" s="12"/>
      <c r="F7" s="12"/>
      <c r="G7" s="5"/>
      <c r="I7" s="12"/>
      <c r="M7" s="12"/>
    </row>
    <row r="8" spans="1:14" ht="18" customHeight="1" thickBot="1">
      <c r="A8" s="28">
        <v>1</v>
      </c>
      <c r="B8" s="29" t="str">
        <f>Times!A1</f>
        <v>IND</v>
      </c>
      <c r="C8" s="30">
        <v>4</v>
      </c>
      <c r="D8" s="31" t="s">
        <v>0</v>
      </c>
      <c r="E8" s="30">
        <v>3</v>
      </c>
      <c r="F8" s="32" t="str">
        <f>Times!A2</f>
        <v>TOR</v>
      </c>
      <c r="G8" s="43" t="s">
        <v>30</v>
      </c>
      <c r="H8" s="33"/>
      <c r="I8" s="34" t="str">
        <f>Times!A8</f>
        <v>CAM</v>
      </c>
      <c r="J8" s="30">
        <v>1</v>
      </c>
      <c r="K8" s="31" t="s">
        <v>0</v>
      </c>
      <c r="L8" s="30">
        <v>3</v>
      </c>
      <c r="M8" s="32" t="str">
        <f>Times!A9</f>
        <v>BOR</v>
      </c>
      <c r="N8" s="43" t="s">
        <v>33</v>
      </c>
    </row>
    <row r="9" spans="1:14" ht="9.75" customHeight="1" thickBot="1">
      <c r="A9" s="31"/>
      <c r="B9" s="35"/>
      <c r="C9" s="36"/>
      <c r="D9" s="31"/>
      <c r="E9" s="36"/>
      <c r="F9" s="35"/>
      <c r="G9" s="44"/>
      <c r="H9" s="33"/>
      <c r="I9" s="35"/>
      <c r="J9" s="36"/>
      <c r="K9" s="31"/>
      <c r="L9" s="36"/>
      <c r="M9" s="35"/>
      <c r="N9" s="44"/>
    </row>
    <row r="10" spans="1:14" ht="18" customHeight="1" thickBot="1">
      <c r="A10" s="28">
        <v>2</v>
      </c>
      <c r="B10" s="38" t="str">
        <f>Times!A3</f>
        <v>LAZ</v>
      </c>
      <c r="C10" s="30">
        <v>2</v>
      </c>
      <c r="D10" s="31" t="s">
        <v>0</v>
      </c>
      <c r="E10" s="30">
        <v>2</v>
      </c>
      <c r="F10" s="32" t="str">
        <f>Times!A4</f>
        <v>COR</v>
      </c>
      <c r="G10" s="43" t="s">
        <v>31</v>
      </c>
      <c r="H10" s="33"/>
      <c r="I10" s="34" t="str">
        <f>Times!A10</f>
        <v>SAN</v>
      </c>
      <c r="J10" s="30">
        <v>0</v>
      </c>
      <c r="K10" s="31" t="s">
        <v>0</v>
      </c>
      <c r="L10" s="30">
        <v>4</v>
      </c>
      <c r="M10" s="32" t="str">
        <f>Times!A11</f>
        <v>FLA</v>
      </c>
      <c r="N10" s="43" t="s">
        <v>34</v>
      </c>
    </row>
    <row r="11" spans="1:14" s="14" customFormat="1" ht="9.75" customHeight="1" thickBot="1">
      <c r="A11" s="39"/>
      <c r="B11" s="35"/>
      <c r="C11" s="40"/>
      <c r="D11" s="39"/>
      <c r="E11" s="40"/>
      <c r="F11" s="35"/>
      <c r="G11" s="37"/>
      <c r="H11" s="33"/>
      <c r="I11" s="35"/>
      <c r="J11" s="40"/>
      <c r="K11" s="39"/>
      <c r="L11" s="40"/>
      <c r="M11" s="35"/>
      <c r="N11" s="37"/>
    </row>
    <row r="12" spans="1:14" ht="18" customHeight="1" thickBot="1">
      <c r="A12" s="28">
        <v>3</v>
      </c>
      <c r="B12" s="29" t="str">
        <f>Times!A5</f>
        <v>MAR</v>
      </c>
      <c r="C12" s="30">
        <v>1</v>
      </c>
      <c r="D12" s="31" t="s">
        <v>0</v>
      </c>
      <c r="E12" s="30">
        <v>0</v>
      </c>
      <c r="F12" s="32" t="str">
        <f>Times!A6</f>
        <v>REA</v>
      </c>
      <c r="G12" s="43" t="s">
        <v>32</v>
      </c>
      <c r="H12" s="33"/>
      <c r="I12" s="34" t="str">
        <f>Times!A12</f>
        <v>VAS</v>
      </c>
      <c r="J12" s="30">
        <v>0</v>
      </c>
      <c r="K12" s="31" t="s">
        <v>0</v>
      </c>
      <c r="L12" s="30">
        <v>4</v>
      </c>
      <c r="M12" s="32" t="str">
        <f>Times!A13</f>
        <v>MAN</v>
      </c>
      <c r="N12" s="43" t="s">
        <v>35</v>
      </c>
    </row>
    <row r="13" spans="1:14" ht="9.75" customHeight="1" thickBot="1">
      <c r="A13" s="31"/>
      <c r="B13" s="35"/>
      <c r="C13" s="36"/>
      <c r="D13" s="31"/>
      <c r="E13" s="36"/>
      <c r="F13" s="35"/>
      <c r="G13" s="37"/>
      <c r="H13" s="33"/>
      <c r="I13" s="35"/>
      <c r="J13" s="36"/>
      <c r="K13" s="31"/>
      <c r="L13" s="36"/>
      <c r="M13" s="35"/>
      <c r="N13" s="36"/>
    </row>
    <row r="14" spans="1:14" ht="18" customHeight="1" thickBot="1">
      <c r="A14" s="28">
        <v>4</v>
      </c>
      <c r="B14" s="38" t="str">
        <f>Times!A2</f>
        <v>TOR</v>
      </c>
      <c r="C14" s="30">
        <v>1</v>
      </c>
      <c r="D14" s="31" t="s">
        <v>0</v>
      </c>
      <c r="E14" s="30">
        <v>0</v>
      </c>
      <c r="F14" s="32" t="str">
        <f>Times!A7</f>
        <v>BAN</v>
      </c>
      <c r="G14" s="45" t="s">
        <v>36</v>
      </c>
      <c r="H14" s="33"/>
      <c r="I14" s="34" t="str">
        <f>Times!A9</f>
        <v>BOR</v>
      </c>
      <c r="J14" s="30">
        <v>4</v>
      </c>
      <c r="K14" s="31" t="s">
        <v>0</v>
      </c>
      <c r="L14" s="30">
        <v>0</v>
      </c>
      <c r="M14" s="32" t="str">
        <f>Times!A14</f>
        <v>FLU</v>
      </c>
      <c r="N14" s="45" t="s">
        <v>39</v>
      </c>
    </row>
    <row r="15" spans="1:14" s="14" customFormat="1" ht="9.75" customHeight="1" thickBot="1">
      <c r="A15" s="39"/>
      <c r="B15" s="35"/>
      <c r="C15" s="40"/>
      <c r="D15" s="39"/>
      <c r="E15" s="40"/>
      <c r="F15" s="35"/>
      <c r="G15" s="44"/>
      <c r="H15" s="33"/>
      <c r="I15" s="35"/>
      <c r="J15" s="40"/>
      <c r="K15" s="39"/>
      <c r="L15" s="40"/>
      <c r="M15" s="35"/>
      <c r="N15" s="44"/>
    </row>
    <row r="16" spans="1:14" ht="18" customHeight="1" thickBot="1">
      <c r="A16" s="28">
        <v>5</v>
      </c>
      <c r="B16" s="38" t="str">
        <f>Times!A1</f>
        <v>IND</v>
      </c>
      <c r="C16" s="30">
        <v>1</v>
      </c>
      <c r="D16" s="31" t="s">
        <v>0</v>
      </c>
      <c r="E16" s="30">
        <v>1</v>
      </c>
      <c r="F16" s="32" t="str">
        <f>Times!A3</f>
        <v>LAZ</v>
      </c>
      <c r="G16" s="45" t="s">
        <v>37</v>
      </c>
      <c r="H16" s="33"/>
      <c r="I16" s="34" t="str">
        <f>Times!A8</f>
        <v>CAM</v>
      </c>
      <c r="J16" s="30">
        <v>2</v>
      </c>
      <c r="K16" s="31" t="s">
        <v>0</v>
      </c>
      <c r="L16" s="30">
        <v>1</v>
      </c>
      <c r="M16" s="32" t="str">
        <f>Times!A10</f>
        <v>SAN</v>
      </c>
      <c r="N16" s="45" t="s">
        <v>40</v>
      </c>
    </row>
    <row r="17" spans="1:14" ht="9.75" customHeight="1" thickBot="1">
      <c r="A17" s="41"/>
      <c r="B17" s="35"/>
      <c r="C17" s="36"/>
      <c r="D17" s="31"/>
      <c r="E17" s="36"/>
      <c r="F17" s="35"/>
      <c r="G17" s="37"/>
      <c r="H17" s="33"/>
      <c r="I17" s="35"/>
      <c r="J17" s="36"/>
      <c r="K17" s="31"/>
      <c r="L17" s="36"/>
      <c r="M17" s="35"/>
      <c r="N17" s="37"/>
    </row>
    <row r="18" spans="1:14" ht="18" customHeight="1" thickBot="1">
      <c r="A18" s="28">
        <v>6</v>
      </c>
      <c r="B18" s="29" t="str">
        <f>Times!A4</f>
        <v>COR</v>
      </c>
      <c r="C18" s="30">
        <v>2</v>
      </c>
      <c r="D18" s="31" t="s">
        <v>0</v>
      </c>
      <c r="E18" s="30">
        <v>2</v>
      </c>
      <c r="F18" s="32" t="str">
        <f>Times!A5</f>
        <v>MAR</v>
      </c>
      <c r="G18" s="45" t="s">
        <v>38</v>
      </c>
      <c r="H18" s="33"/>
      <c r="I18" s="34" t="str">
        <f>Times!A11</f>
        <v>FLA</v>
      </c>
      <c r="J18" s="30">
        <v>0</v>
      </c>
      <c r="K18" s="31" t="s">
        <v>0</v>
      </c>
      <c r="L18" s="30">
        <v>0</v>
      </c>
      <c r="M18" s="32" t="str">
        <f>Times!A12</f>
        <v>VAS</v>
      </c>
      <c r="N18" s="45" t="s">
        <v>41</v>
      </c>
    </row>
    <row r="19" spans="1:14" s="14" customFormat="1" ht="9.75" customHeight="1" thickBot="1">
      <c r="A19" s="39"/>
      <c r="B19" s="35"/>
      <c r="C19" s="40"/>
      <c r="D19" s="39"/>
      <c r="E19" s="40"/>
      <c r="F19" s="35"/>
      <c r="G19" s="37"/>
      <c r="H19" s="33"/>
      <c r="I19" s="35"/>
      <c r="J19" s="40"/>
      <c r="K19" s="39"/>
      <c r="L19" s="40"/>
      <c r="M19" s="35"/>
      <c r="N19" s="40"/>
    </row>
    <row r="20" spans="1:14" ht="18" customHeight="1" thickBot="1">
      <c r="A20" s="28">
        <v>7</v>
      </c>
      <c r="B20" s="38" t="str">
        <f>Times!A6</f>
        <v>REA</v>
      </c>
      <c r="C20" s="30">
        <v>1</v>
      </c>
      <c r="D20" s="31" t="s">
        <v>0</v>
      </c>
      <c r="E20" s="30">
        <v>0</v>
      </c>
      <c r="F20" s="32" t="str">
        <f>Times!A7</f>
        <v>BAN</v>
      </c>
      <c r="G20" s="46" t="s">
        <v>42</v>
      </c>
      <c r="H20" s="33"/>
      <c r="I20" s="34" t="str">
        <f>Times!A13</f>
        <v>MAN</v>
      </c>
      <c r="J20" s="30">
        <v>3</v>
      </c>
      <c r="K20" s="31" t="s">
        <v>0</v>
      </c>
      <c r="L20" s="30">
        <v>2</v>
      </c>
      <c r="M20" s="32" t="str">
        <f>Times!A14</f>
        <v>FLU</v>
      </c>
      <c r="N20" s="46" t="s">
        <v>45</v>
      </c>
    </row>
    <row r="21" spans="1:14" ht="9.75" customHeight="1" thickBot="1">
      <c r="A21" s="31"/>
      <c r="B21" s="35"/>
      <c r="C21" s="36"/>
      <c r="D21" s="31"/>
      <c r="E21" s="36"/>
      <c r="F21" s="35"/>
      <c r="G21" s="47"/>
      <c r="H21" s="33"/>
      <c r="I21" s="35"/>
      <c r="J21" s="36"/>
      <c r="K21" s="31"/>
      <c r="L21" s="36"/>
      <c r="M21" s="35"/>
      <c r="N21" s="47"/>
    </row>
    <row r="22" spans="1:14" ht="18" customHeight="1" thickBot="1">
      <c r="A22" s="28">
        <v>8</v>
      </c>
      <c r="B22" s="29" t="str">
        <f>Times!A2</f>
        <v>TOR</v>
      </c>
      <c r="C22" s="30">
        <v>1</v>
      </c>
      <c r="D22" s="31" t="s">
        <v>0</v>
      </c>
      <c r="E22" s="30">
        <v>2</v>
      </c>
      <c r="F22" s="32" t="str">
        <f>Times!A3</f>
        <v>LAZ</v>
      </c>
      <c r="G22" s="46" t="s">
        <v>43</v>
      </c>
      <c r="H22" s="33"/>
      <c r="I22" s="34" t="str">
        <f>Times!A9</f>
        <v>BOR</v>
      </c>
      <c r="J22" s="30">
        <v>3</v>
      </c>
      <c r="K22" s="31" t="s">
        <v>0</v>
      </c>
      <c r="L22" s="30">
        <v>2</v>
      </c>
      <c r="M22" s="32" t="str">
        <f>Times!A10</f>
        <v>SAN</v>
      </c>
      <c r="N22" s="46" t="s">
        <v>46</v>
      </c>
    </row>
    <row r="23" spans="1:14" s="14" customFormat="1" ht="9.75" customHeight="1" thickBot="1">
      <c r="A23" s="39"/>
      <c r="B23" s="35"/>
      <c r="C23" s="40"/>
      <c r="D23" s="39"/>
      <c r="E23" s="40"/>
      <c r="F23" s="35"/>
      <c r="G23" s="37"/>
      <c r="H23" s="33"/>
      <c r="I23" s="35"/>
      <c r="J23" s="40"/>
      <c r="K23" s="39"/>
      <c r="L23" s="40"/>
      <c r="M23" s="35"/>
      <c r="N23" s="40"/>
    </row>
    <row r="24" spans="1:14" ht="18" customHeight="1" thickBot="1">
      <c r="A24" s="28">
        <v>9</v>
      </c>
      <c r="B24" s="38" t="str">
        <f>Times!A1</f>
        <v>IND</v>
      </c>
      <c r="C24" s="30">
        <v>4</v>
      </c>
      <c r="D24" s="31" t="s">
        <v>0</v>
      </c>
      <c r="E24" s="30">
        <v>2</v>
      </c>
      <c r="F24" s="32" t="str">
        <f>Times!A6</f>
        <v>REA</v>
      </c>
      <c r="G24" s="48" t="s">
        <v>48</v>
      </c>
      <c r="H24" s="33"/>
      <c r="I24" s="34" t="str">
        <f>Times!A8</f>
        <v>CAM</v>
      </c>
      <c r="J24" s="30">
        <v>3</v>
      </c>
      <c r="K24" s="31" t="s">
        <v>0</v>
      </c>
      <c r="L24" s="30">
        <v>2</v>
      </c>
      <c r="M24" s="32" t="str">
        <f>Times!A13</f>
        <v>MAN</v>
      </c>
      <c r="N24" s="48" t="s">
        <v>60</v>
      </c>
    </row>
    <row r="25" spans="1:14" ht="9.75" customHeight="1" thickBot="1">
      <c r="A25" s="31"/>
      <c r="B25" s="35"/>
      <c r="C25" s="36"/>
      <c r="D25" s="31"/>
      <c r="E25" s="36"/>
      <c r="F25" s="35"/>
      <c r="G25" s="44"/>
      <c r="H25" s="33"/>
      <c r="I25" s="35"/>
      <c r="J25" s="36"/>
      <c r="K25" s="31"/>
      <c r="L25" s="36"/>
      <c r="M25" s="35"/>
      <c r="N25" s="44"/>
    </row>
    <row r="26" spans="1:14" ht="18" customHeight="1" thickBot="1">
      <c r="A26" s="28">
        <v>10</v>
      </c>
      <c r="B26" s="38" t="str">
        <f>Times!A5</f>
        <v>MAR</v>
      </c>
      <c r="C26" s="30">
        <v>0</v>
      </c>
      <c r="D26" s="31" t="s">
        <v>0</v>
      </c>
      <c r="E26" s="30">
        <v>0</v>
      </c>
      <c r="F26" s="32" t="str">
        <f>Times!A7</f>
        <v>BAN</v>
      </c>
      <c r="G26" s="48" t="s">
        <v>49</v>
      </c>
      <c r="H26" s="33"/>
      <c r="I26" s="34" t="str">
        <f>Times!A12</f>
        <v>VAS</v>
      </c>
      <c r="J26" s="30">
        <v>1</v>
      </c>
      <c r="K26" s="31" t="s">
        <v>0</v>
      </c>
      <c r="L26" s="30">
        <v>0</v>
      </c>
      <c r="M26" s="32" t="str">
        <f>Times!A14</f>
        <v>FLU</v>
      </c>
      <c r="N26" s="48" t="s">
        <v>61</v>
      </c>
    </row>
    <row r="27" spans="1:14" s="14" customFormat="1" ht="9.75" customHeight="1" thickBot="1">
      <c r="A27" s="33"/>
      <c r="B27" s="39"/>
      <c r="C27" s="40"/>
      <c r="D27" s="33"/>
      <c r="E27" s="40"/>
      <c r="F27" s="39"/>
      <c r="G27" s="44"/>
      <c r="H27" s="33"/>
      <c r="I27" s="39"/>
      <c r="J27" s="40"/>
      <c r="K27" s="33"/>
      <c r="L27" s="40"/>
      <c r="M27" s="39"/>
      <c r="N27" s="44"/>
    </row>
    <row r="28" spans="1:14" ht="18" customHeight="1" thickBot="1">
      <c r="A28" s="28">
        <v>11</v>
      </c>
      <c r="B28" s="38" t="str">
        <f>Times!A2</f>
        <v>TOR</v>
      </c>
      <c r="C28" s="30">
        <v>4</v>
      </c>
      <c r="D28" s="31" t="s">
        <v>0</v>
      </c>
      <c r="E28" s="30">
        <v>1</v>
      </c>
      <c r="F28" s="32" t="str">
        <f>Times!A4</f>
        <v>COR</v>
      </c>
      <c r="G28" s="48" t="s">
        <v>50</v>
      </c>
      <c r="H28" s="33"/>
      <c r="I28" s="34" t="str">
        <f>Times!A9</f>
        <v>BOR</v>
      </c>
      <c r="J28" s="30">
        <v>2</v>
      </c>
      <c r="K28" s="31" t="s">
        <v>0</v>
      </c>
      <c r="L28" s="30">
        <v>3</v>
      </c>
      <c r="M28" s="32" t="str">
        <f>Times!A11</f>
        <v>FLA</v>
      </c>
      <c r="N28" s="48" t="s">
        <v>62</v>
      </c>
    </row>
    <row r="29" spans="1:14" ht="9.75" customHeight="1" thickBot="1">
      <c r="A29" s="41"/>
      <c r="B29" s="31"/>
      <c r="C29" s="36"/>
      <c r="D29" s="41"/>
      <c r="E29" s="36"/>
      <c r="F29" s="31"/>
      <c r="G29" s="40"/>
      <c r="H29" s="41"/>
      <c r="I29" s="31"/>
      <c r="J29" s="36"/>
      <c r="K29" s="41"/>
      <c r="L29" s="36"/>
      <c r="M29" s="31"/>
      <c r="N29" s="36"/>
    </row>
    <row r="30" spans="1:14" ht="18" customHeight="1" thickBot="1">
      <c r="A30" s="28">
        <v>12</v>
      </c>
      <c r="B30" s="38" t="str">
        <f>Times!A3</f>
        <v>LAZ</v>
      </c>
      <c r="C30" s="30">
        <v>2</v>
      </c>
      <c r="D30" s="31" t="s">
        <v>0</v>
      </c>
      <c r="E30" s="30">
        <v>3</v>
      </c>
      <c r="F30" s="32" t="str">
        <f>Times!A6</f>
        <v>REA</v>
      </c>
      <c r="G30" s="49" t="s">
        <v>52</v>
      </c>
      <c r="H30" s="33"/>
      <c r="I30" s="34" t="str">
        <f>Times!A10</f>
        <v>SAN</v>
      </c>
      <c r="J30" s="30">
        <v>1</v>
      </c>
      <c r="K30" s="31" t="s">
        <v>0</v>
      </c>
      <c r="L30" s="30">
        <v>3</v>
      </c>
      <c r="M30" s="32" t="str">
        <f>Times!A13</f>
        <v>MAN</v>
      </c>
      <c r="N30" s="49" t="s">
        <v>63</v>
      </c>
    </row>
    <row r="31" spans="1:14" s="14" customFormat="1" ht="9.75" customHeight="1" thickBot="1">
      <c r="A31" s="33"/>
      <c r="B31" s="39"/>
      <c r="C31" s="40"/>
      <c r="D31" s="33"/>
      <c r="E31" s="40"/>
      <c r="F31" s="39"/>
      <c r="G31" s="36"/>
      <c r="H31" s="33"/>
      <c r="I31" s="39"/>
      <c r="J31" s="40"/>
      <c r="K31" s="33"/>
      <c r="L31" s="40"/>
      <c r="M31" s="39"/>
      <c r="N31" s="36"/>
    </row>
    <row r="32" spans="1:14" ht="18" customHeight="1" thickBot="1">
      <c r="A32" s="28">
        <v>13</v>
      </c>
      <c r="B32" s="38" t="str">
        <f>Times!A1</f>
        <v>IND</v>
      </c>
      <c r="C32" s="30">
        <v>1</v>
      </c>
      <c r="D32" s="31" t="s">
        <v>0</v>
      </c>
      <c r="E32" s="30">
        <v>1</v>
      </c>
      <c r="F32" s="32" t="str">
        <f>Times!A5</f>
        <v>MAR</v>
      </c>
      <c r="G32" s="49" t="s">
        <v>53</v>
      </c>
      <c r="H32" s="33"/>
      <c r="I32" s="34" t="str">
        <f>Times!A8</f>
        <v>CAM</v>
      </c>
      <c r="J32" s="30">
        <v>1</v>
      </c>
      <c r="K32" s="31" t="s">
        <v>0</v>
      </c>
      <c r="L32" s="30">
        <v>3</v>
      </c>
      <c r="M32" s="32" t="str">
        <f>Times!A12</f>
        <v>VAS</v>
      </c>
      <c r="N32" s="49" t="s">
        <v>64</v>
      </c>
    </row>
    <row r="33" spans="1:13" ht="9.75" customHeight="1" thickBot="1">
      <c r="A33" s="41"/>
      <c r="B33" s="31"/>
      <c r="C33" s="36"/>
      <c r="D33" s="41"/>
      <c r="E33" s="36"/>
      <c r="F33" s="31"/>
      <c r="H33" s="41"/>
      <c r="I33" s="31"/>
      <c r="J33" s="36"/>
      <c r="K33" s="41"/>
      <c r="L33" s="36"/>
      <c r="M33" s="31"/>
    </row>
    <row r="34" spans="1:14" ht="18" customHeight="1" thickBot="1">
      <c r="A34" s="28">
        <v>14</v>
      </c>
      <c r="B34" s="38" t="str">
        <f>Times!A4</f>
        <v>COR</v>
      </c>
      <c r="C34" s="30">
        <v>2</v>
      </c>
      <c r="D34" s="31" t="s">
        <v>0</v>
      </c>
      <c r="E34" s="30">
        <v>0</v>
      </c>
      <c r="F34" s="32" t="str">
        <f>Times!A7</f>
        <v>BAN</v>
      </c>
      <c r="G34" s="49" t="s">
        <v>51</v>
      </c>
      <c r="H34" s="33"/>
      <c r="I34" s="34" t="str">
        <f>Times!A11</f>
        <v>FLA</v>
      </c>
      <c r="J34" s="30">
        <v>1</v>
      </c>
      <c r="K34" s="31" t="s">
        <v>0</v>
      </c>
      <c r="L34" s="30">
        <v>0</v>
      </c>
      <c r="M34" s="32" t="str">
        <f>Times!A14</f>
        <v>FLU</v>
      </c>
      <c r="N34" s="49" t="s">
        <v>65</v>
      </c>
    </row>
    <row r="35" spans="1:14" s="14" customFormat="1" ht="9.75" customHeight="1" thickBot="1">
      <c r="A35" s="33"/>
      <c r="B35" s="39"/>
      <c r="C35" s="40"/>
      <c r="D35" s="33"/>
      <c r="E35" s="40"/>
      <c r="F35" s="39"/>
      <c r="G35" s="51"/>
      <c r="H35" s="33"/>
      <c r="I35" s="39"/>
      <c r="J35" s="40"/>
      <c r="K35" s="33"/>
      <c r="L35" s="40"/>
      <c r="M35" s="39"/>
      <c r="N35" s="51"/>
    </row>
    <row r="36" spans="1:14" ht="18" customHeight="1" thickBot="1">
      <c r="A36" s="28">
        <v>15</v>
      </c>
      <c r="B36" s="38" t="str">
        <f>Times!A2</f>
        <v>TOR</v>
      </c>
      <c r="C36" s="30">
        <v>0</v>
      </c>
      <c r="D36" s="31" t="s">
        <v>0</v>
      </c>
      <c r="E36" s="30">
        <v>0</v>
      </c>
      <c r="F36" s="32" t="str">
        <f>Times!A6</f>
        <v>REA</v>
      </c>
      <c r="G36" s="50" t="s">
        <v>54</v>
      </c>
      <c r="H36" s="33"/>
      <c r="I36" s="34" t="str">
        <f>Times!A9</f>
        <v>BOR</v>
      </c>
      <c r="J36" s="30">
        <v>1</v>
      </c>
      <c r="K36" s="31" t="s">
        <v>0</v>
      </c>
      <c r="L36" s="30">
        <v>0</v>
      </c>
      <c r="M36" s="32" t="str">
        <f>Times!A13</f>
        <v>MAN</v>
      </c>
      <c r="N36" s="50" t="s">
        <v>66</v>
      </c>
    </row>
    <row r="37" spans="1:14" ht="9.75" customHeight="1" thickBot="1">
      <c r="A37" s="41"/>
      <c r="B37" s="31"/>
      <c r="C37" s="36"/>
      <c r="D37" s="41"/>
      <c r="E37" s="36"/>
      <c r="F37" s="31"/>
      <c r="G37" s="52"/>
      <c r="H37" s="41"/>
      <c r="I37" s="31"/>
      <c r="J37" s="36"/>
      <c r="K37" s="41"/>
      <c r="L37" s="36"/>
      <c r="M37" s="31"/>
      <c r="N37" s="52"/>
    </row>
    <row r="38" spans="1:14" ht="18" customHeight="1" thickBot="1">
      <c r="A38" s="28">
        <v>16</v>
      </c>
      <c r="B38" s="38" t="str">
        <f>Times!A3</f>
        <v>LAZ</v>
      </c>
      <c r="C38" s="30">
        <v>3</v>
      </c>
      <c r="D38" s="31" t="s">
        <v>0</v>
      </c>
      <c r="E38" s="30">
        <v>1</v>
      </c>
      <c r="F38" s="32" t="str">
        <f>Times!A5</f>
        <v>MAR</v>
      </c>
      <c r="G38" s="50" t="s">
        <v>55</v>
      </c>
      <c r="H38" s="33"/>
      <c r="I38" s="34" t="str">
        <f>Times!A10</f>
        <v>SAN</v>
      </c>
      <c r="J38" s="30">
        <v>1</v>
      </c>
      <c r="K38" s="31" t="s">
        <v>0</v>
      </c>
      <c r="L38" s="30">
        <v>0</v>
      </c>
      <c r="M38" s="32" t="str">
        <f>Times!A12</f>
        <v>VAS</v>
      </c>
      <c r="N38" s="50" t="s">
        <v>67</v>
      </c>
    </row>
    <row r="39" spans="1:14" s="14" customFormat="1" ht="9.75" customHeight="1" thickBot="1">
      <c r="A39" s="33"/>
      <c r="B39" s="39"/>
      <c r="C39" s="40"/>
      <c r="D39" s="33"/>
      <c r="E39" s="40"/>
      <c r="F39" s="39"/>
      <c r="G39" s="40"/>
      <c r="H39" s="33"/>
      <c r="I39" s="39"/>
      <c r="J39" s="40"/>
      <c r="K39" s="33"/>
      <c r="L39" s="40"/>
      <c r="M39" s="39"/>
      <c r="N39" s="40"/>
    </row>
    <row r="40" spans="1:14" ht="18" customHeight="1" thickBot="1">
      <c r="A40" s="28">
        <v>17</v>
      </c>
      <c r="B40" s="38" t="str">
        <f>Times!A1</f>
        <v>IND</v>
      </c>
      <c r="C40" s="30">
        <v>0</v>
      </c>
      <c r="D40" s="31" t="s">
        <v>0</v>
      </c>
      <c r="E40" s="30">
        <v>2</v>
      </c>
      <c r="F40" s="32" t="str">
        <f>Times!A4</f>
        <v>COR</v>
      </c>
      <c r="G40" s="46" t="s">
        <v>44</v>
      </c>
      <c r="H40" s="33"/>
      <c r="I40" s="34" t="str">
        <f>Times!A8</f>
        <v>CAM</v>
      </c>
      <c r="J40" s="30">
        <v>5</v>
      </c>
      <c r="K40" s="31" t="s">
        <v>0</v>
      </c>
      <c r="L40" s="30">
        <v>4</v>
      </c>
      <c r="M40" s="32" t="str">
        <f>Times!A11</f>
        <v>FLA</v>
      </c>
      <c r="N40" s="46" t="s">
        <v>47</v>
      </c>
    </row>
    <row r="41" spans="1:14" ht="9.75" customHeight="1" thickBot="1">
      <c r="A41" s="41"/>
      <c r="B41" s="31"/>
      <c r="C41" s="36"/>
      <c r="D41" s="41"/>
      <c r="E41" s="36"/>
      <c r="F41" s="31"/>
      <c r="G41" s="36"/>
      <c r="H41" s="41"/>
      <c r="I41" s="31"/>
      <c r="J41" s="36"/>
      <c r="K41" s="41"/>
      <c r="L41" s="36"/>
      <c r="M41" s="31"/>
      <c r="N41" s="36"/>
    </row>
    <row r="42" spans="1:14" ht="18" customHeight="1" thickBot="1">
      <c r="A42" s="28">
        <v>18</v>
      </c>
      <c r="B42" s="38" t="str">
        <f>Times!A3</f>
        <v>LAZ</v>
      </c>
      <c r="C42" s="30">
        <v>3</v>
      </c>
      <c r="D42" s="31" t="s">
        <v>0</v>
      </c>
      <c r="E42" s="30">
        <v>0</v>
      </c>
      <c r="F42" s="32" t="str">
        <f>Times!A7</f>
        <v>BAN</v>
      </c>
      <c r="G42" s="53" t="s">
        <v>57</v>
      </c>
      <c r="H42" s="33"/>
      <c r="I42" s="34" t="str">
        <f>Times!A10</f>
        <v>SAN</v>
      </c>
      <c r="J42" s="30">
        <v>0</v>
      </c>
      <c r="K42" s="31" t="s">
        <v>0</v>
      </c>
      <c r="L42" s="30">
        <v>5</v>
      </c>
      <c r="M42" s="32" t="str">
        <f>Times!A14</f>
        <v>FLU</v>
      </c>
      <c r="N42" s="53" t="s">
        <v>68</v>
      </c>
    </row>
    <row r="43" spans="1:14" s="14" customFormat="1" ht="9.75" customHeight="1" thickBot="1">
      <c r="A43" s="33"/>
      <c r="B43" s="39"/>
      <c r="C43" s="40"/>
      <c r="D43" s="33"/>
      <c r="E43" s="40"/>
      <c r="F43" s="39"/>
      <c r="G43" s="52"/>
      <c r="H43" s="33"/>
      <c r="I43" s="39"/>
      <c r="J43" s="40"/>
      <c r="K43" s="33"/>
      <c r="L43" s="40"/>
      <c r="M43" s="39"/>
      <c r="N43" s="52"/>
    </row>
    <row r="44" spans="1:14" ht="18" customHeight="1" thickBot="1">
      <c r="A44" s="28">
        <v>19</v>
      </c>
      <c r="B44" s="38" t="str">
        <f>Times!A2</f>
        <v>TOR</v>
      </c>
      <c r="C44" s="30">
        <v>2</v>
      </c>
      <c r="D44" s="31" t="s">
        <v>0</v>
      </c>
      <c r="E44" s="30">
        <v>1</v>
      </c>
      <c r="F44" s="32" t="str">
        <f>Times!A5</f>
        <v>MAR</v>
      </c>
      <c r="G44" s="53" t="s">
        <v>58</v>
      </c>
      <c r="H44" s="33"/>
      <c r="I44" s="34" t="str">
        <f>Times!A9</f>
        <v>BOR</v>
      </c>
      <c r="J44" s="30">
        <v>1</v>
      </c>
      <c r="K44" s="31" t="s">
        <v>0</v>
      </c>
      <c r="L44" s="30">
        <v>0</v>
      </c>
      <c r="M44" s="32" t="str">
        <f>Times!A12</f>
        <v>VAS</v>
      </c>
      <c r="N44" s="53" t="s">
        <v>69</v>
      </c>
    </row>
    <row r="45" spans="1:13" ht="9.75" customHeight="1" thickBot="1">
      <c r="A45" s="41"/>
      <c r="B45" s="31"/>
      <c r="C45" s="36"/>
      <c r="D45" s="41"/>
      <c r="E45" s="36"/>
      <c r="F45" s="31"/>
      <c r="H45" s="41"/>
      <c r="I45" s="31"/>
      <c r="J45" s="36"/>
      <c r="K45" s="41"/>
      <c r="L45" s="36"/>
      <c r="M45" s="31"/>
    </row>
    <row r="46" spans="1:14" ht="18" customHeight="1" thickBot="1">
      <c r="A46" s="28">
        <v>20</v>
      </c>
      <c r="B46" s="38" t="str">
        <f>Times!A4</f>
        <v>COR</v>
      </c>
      <c r="C46" s="30">
        <v>1</v>
      </c>
      <c r="D46" s="31" t="s">
        <v>0</v>
      </c>
      <c r="E46" s="30">
        <v>0</v>
      </c>
      <c r="F46" s="32" t="str">
        <f>Times!A6</f>
        <v>REA</v>
      </c>
      <c r="G46" s="53" t="s">
        <v>59</v>
      </c>
      <c r="H46" s="33"/>
      <c r="I46" s="34" t="str">
        <f>Times!A11</f>
        <v>FLA</v>
      </c>
      <c r="J46" s="30">
        <v>3</v>
      </c>
      <c r="K46" s="31" t="s">
        <v>0</v>
      </c>
      <c r="L46" s="30">
        <v>1</v>
      </c>
      <c r="M46" s="32" t="str">
        <f>Times!A13</f>
        <v>MAN</v>
      </c>
      <c r="N46" s="53" t="s">
        <v>70</v>
      </c>
    </row>
    <row r="47" spans="1:14" s="14" customFormat="1" ht="9.75" customHeight="1" thickBot="1">
      <c r="A47" s="33"/>
      <c r="B47" s="39"/>
      <c r="C47" s="40"/>
      <c r="D47" s="33"/>
      <c r="E47" s="40"/>
      <c r="F47" s="39"/>
      <c r="G47" s="40"/>
      <c r="H47" s="33"/>
      <c r="I47" s="39"/>
      <c r="J47" s="40"/>
      <c r="K47" s="33"/>
      <c r="L47" s="40"/>
      <c r="M47" s="39"/>
      <c r="N47" s="40"/>
    </row>
    <row r="48" spans="1:14" ht="18" customHeight="1" thickBot="1">
      <c r="A48" s="28">
        <v>21</v>
      </c>
      <c r="B48" s="38" t="str">
        <f>Times!A1</f>
        <v>IND</v>
      </c>
      <c r="C48" s="30">
        <v>2</v>
      </c>
      <c r="D48" s="31" t="s">
        <v>0</v>
      </c>
      <c r="E48" s="30">
        <v>0</v>
      </c>
      <c r="F48" s="32" t="str">
        <f>Times!A7</f>
        <v>BAN</v>
      </c>
      <c r="G48" s="50" t="s">
        <v>56</v>
      </c>
      <c r="H48" s="33"/>
      <c r="I48" s="34" t="str">
        <f>Times!A8</f>
        <v>CAM</v>
      </c>
      <c r="J48" s="30">
        <v>1</v>
      </c>
      <c r="K48" s="31" t="s">
        <v>0</v>
      </c>
      <c r="L48" s="30">
        <v>1</v>
      </c>
      <c r="M48" s="32" t="str">
        <f>Times!A14</f>
        <v>FLU</v>
      </c>
      <c r="N48" s="50" t="s">
        <v>71</v>
      </c>
    </row>
  </sheetData>
  <sheetProtection password="DE94" sheet="1"/>
  <mergeCells count="6">
    <mergeCell ref="I3:M4"/>
    <mergeCell ref="C6:E6"/>
    <mergeCell ref="J6:L6"/>
    <mergeCell ref="A3:A4"/>
    <mergeCell ref="A1:O2"/>
    <mergeCell ref="B3:F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90" zoomScaleNormal="90" zoomScalePageLayoutView="0" workbookViewId="0" topLeftCell="A1">
      <selection activeCell="L12" sqref="L12"/>
    </sheetView>
  </sheetViews>
  <sheetFormatPr defaultColWidth="9.140625" defaultRowHeight="12.75"/>
  <cols>
    <col min="1" max="1" width="7.421875" style="6" bestFit="1" customWidth="1"/>
    <col min="2" max="2" width="17.57421875" style="6" bestFit="1" customWidth="1"/>
    <col min="3" max="3" width="12.28125" style="1" bestFit="1" customWidth="1"/>
    <col min="4" max="4" width="13.8515625" style="6" bestFit="1" customWidth="1"/>
    <col min="5" max="5" width="16.7109375" style="6" bestFit="1" customWidth="1"/>
    <col min="6" max="10" width="8.7109375" style="6" customWidth="1"/>
    <col min="11" max="11" width="13.421875" style="1" customWidth="1"/>
    <col min="12" max="12" width="24.00390625" style="25" bestFit="1" customWidth="1"/>
    <col min="13" max="13" width="15.57421875" style="22" bestFit="1" customWidth="1"/>
    <col min="14" max="15" width="13.140625" style="22" bestFit="1" customWidth="1"/>
    <col min="16" max="16" width="11.8515625" style="22" bestFit="1" customWidth="1"/>
    <col min="17" max="16384" width="9.140625" style="6" customWidth="1"/>
  </cols>
  <sheetData>
    <row r="1" spans="1:16" ht="12.75" customHeight="1" thickBot="1" thickTop="1">
      <c r="A1" s="141" t="s">
        <v>2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22"/>
      <c r="M1" s="149" t="s">
        <v>6</v>
      </c>
      <c r="N1" s="149"/>
      <c r="O1" s="149"/>
      <c r="P1" s="149"/>
    </row>
    <row r="2" spans="1:16" ht="12.75" customHeight="1" thickBot="1" thickTop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22"/>
      <c r="M2" s="149"/>
      <c r="N2" s="149"/>
      <c r="O2" s="149"/>
      <c r="P2" s="149"/>
    </row>
    <row r="3" spans="1:16" s="26" customFormat="1" ht="24.75" thickBot="1" thickTop="1">
      <c r="A3" s="138" t="s">
        <v>13</v>
      </c>
      <c r="B3" s="54" t="s">
        <v>3</v>
      </c>
      <c r="C3" s="55" t="s">
        <v>4</v>
      </c>
      <c r="D3" s="55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55" t="s">
        <v>11</v>
      </c>
      <c r="K3" s="56" t="s">
        <v>12</v>
      </c>
      <c r="L3" s="57" t="s">
        <v>26</v>
      </c>
      <c r="M3" s="58" t="s">
        <v>3</v>
      </c>
      <c r="N3" s="58" t="s">
        <v>1</v>
      </c>
      <c r="O3" s="58" t="s">
        <v>27</v>
      </c>
      <c r="P3" s="58" t="s">
        <v>28</v>
      </c>
    </row>
    <row r="4" spans="1:16" ht="24.75" customHeight="1" thickTop="1">
      <c r="A4" s="139"/>
      <c r="B4" s="15">
        <f aca="true" t="shared" si="0" ref="B4:B10">IF(D4&gt;0,SUM((E4/(D4*3))),0)</f>
        <v>0.6111111111111112</v>
      </c>
      <c r="C4" s="16" t="str">
        <f>Times!A1</f>
        <v>IND</v>
      </c>
      <c r="D4" s="17">
        <f>SUM(IF(ISNUMBER('Tabela 1ª Fase'!C8),1)+IF(ISNUMBER('Tabela 1ª Fase'!C16),1)+IF(ISNUMBER('Tabela 1ª Fase'!C24),1)+IF(ISNUMBER('Tabela 1ª Fase'!C32),1)+IF(ISNUMBER('Tabela 1ª Fase'!C40),1)+IF(ISNUMBER('Tabela 1ª Fase'!C48),1))</f>
        <v>6</v>
      </c>
      <c r="E4" s="17">
        <f aca="true" t="shared" si="1" ref="E4:E18">SUM(F4*3)+G4</f>
        <v>11</v>
      </c>
      <c r="F4" s="16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Fase'!E48,1,0))</f>
        <v>3</v>
      </c>
      <c r="G4" s="16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Fase'!E48,1,0)))</f>
        <v>2</v>
      </c>
      <c r="H4" s="16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Fase'!E48,1,0))</f>
        <v>1</v>
      </c>
      <c r="I4" s="16">
        <f>SUM('Tabela 1ª Fase'!C8+'Tabela 1ª Fase'!C16+'Tabela 1ª Fase'!C24+'Tabela 1ª Fase'!C32+'Tabela 1ª Fase'!C40+'Tabela 1ª Fase'!C48)</f>
        <v>12</v>
      </c>
      <c r="J4" s="16">
        <f>SUM('Tabela 1ª Fase'!E8+'Tabela 1ª Fase'!E16+'Tabela 1ª Fase'!E24+'Tabela 1ª Fase'!E32+'Tabela 1ª Fase'!E40+'Tabela 1ª Fase'!E48)</f>
        <v>9</v>
      </c>
      <c r="K4" s="18">
        <f aca="true" t="shared" si="2" ref="K4:K18">SUM(I4-J4)</f>
        <v>3</v>
      </c>
      <c r="L4" s="59" t="s">
        <v>0</v>
      </c>
      <c r="M4" s="60">
        <v>4</v>
      </c>
      <c r="N4" s="61">
        <f>33-M4</f>
        <v>29</v>
      </c>
      <c r="O4" s="61">
        <v>9</v>
      </c>
      <c r="P4" s="61">
        <f>SUM(N4+O4)</f>
        <v>38</v>
      </c>
    </row>
    <row r="5" spans="1:16" ht="24.75" customHeight="1">
      <c r="A5" s="139"/>
      <c r="B5" s="15">
        <f t="shared" si="0"/>
        <v>0.5555555555555556</v>
      </c>
      <c r="C5" s="16" t="str">
        <f>Times!A2</f>
        <v>TOR</v>
      </c>
      <c r="D5" s="17">
        <f>SUM(IF(ISNUMBER('Tabela 1ª Fase'!E8),1)+IF(ISNUMBER('Tabela 1ª Fase'!C14),1)+IF(ISNUMBER('Tabela 1ª Fase'!C22),1)+IF(ISNUMBER('Tabela 1ª Fase'!C28),1)+IF(ISNUMBER('Tabela 1ª Fase'!C36),1)+IF(ISNUMBER('Tabela 1ª Fase'!C44),1))</f>
        <v>6</v>
      </c>
      <c r="E5" s="17">
        <f t="shared" si="1"/>
        <v>10</v>
      </c>
      <c r="F5" s="16">
        <f>SUM(IF('Tabela 1ª Fase'!E8&gt;'Tabela 1ª Fase'!C8,1,0)+IF('Tabela 1ª Fase'!C14&gt;'Tabela 1ª Fase'!E14,1,0)+IF('Tabela 1ª Fase'!C22&gt;'Tabela 1ª Fase'!E22,1,0)+IF('Tabela 1ª Fase'!C28&gt;'Tabela 1ª Fase'!E28,1,0)+IF('Tabela 1ª Fase'!C36&gt;'Tabela 1ª Fase'!E36,1,0)+IF('Tabela 1ª Fase'!C44&gt;'Tabela 1ª Fase'!E44,1,0))</f>
        <v>3</v>
      </c>
      <c r="G5" s="16">
        <f>SUM(IF(ISNUMBER('Tabela 1ª Fase'!E8),IF('Tabela 1ª Fase'!E8='Tabela 1ª Fase'!C8,1,0))+IF(ISNUMBER('Tabela 1ª Fase'!C14),IF('Tabela 1ª Fase'!C14='Tabela 1ª Fase'!E14,1,0))+IF(ISNUMBER('Tabela 1ª Fase'!C22),IF('Tabela 1ª Fase'!C22='Tabela 1ª Fase'!E22,1,0))+IF(ISNUMBER('Tabela 1ª Fase'!C28),IF('Tabela 1ª Fase'!C28='Tabela 1ª Fase'!E28,1,0))+IF(ISNUMBER('Tabela 1ª Fase'!C36),IF('Tabela 1ª Fase'!C36='Tabela 1ª Fase'!E36,1,0))+IF(ISNUMBER('Tabela 1ª Fase'!C44),IF('Tabela 1ª Fase'!C44='Tabela 1ª Fase'!E44,1,0)))</f>
        <v>1</v>
      </c>
      <c r="H5" s="16">
        <f>SUM(IF('Tabela 1ª Fase'!E8&lt;'Tabela 1ª Fase'!C8,1,0)+IF('Tabela 1ª Fase'!C14&lt;'Tabela 1ª Fase'!E14,1,0)+IF('Tabela 1ª Fase'!C22&lt;'Tabela 1ª Fase'!E22,1,0)+IF('Tabela 1ª Fase'!C28&lt;'Tabela 1ª Fase'!E28,1,0)+IF('Tabela 1ª Fase'!C36&lt;'Tabela 1ª Fase'!E36,1,0)+IF('Tabela 1ª Fase'!C44&lt;'Tabela 1ª Fase'!E44,1,0))</f>
        <v>2</v>
      </c>
      <c r="I5" s="16">
        <f>SUM('Tabela 1ª Fase'!E8+'Tabela 1ª Fase'!C14+'Tabela 1ª Fase'!C22+'Tabela 1ª Fase'!C28+'Tabela 1ª Fase'!C36+'Tabela 1ª Fase'!C44)</f>
        <v>11</v>
      </c>
      <c r="J5" s="16">
        <f>SUM('Tabela 1ª Fase'!C8+'Tabela 1ª Fase'!E14+'Tabela 1ª Fase'!E22+'Tabela 1ª Fase'!E28+'Tabela 1ª Fase'!E36+'Tabela 1ª Fase'!E44)</f>
        <v>8</v>
      </c>
      <c r="K5" s="18">
        <f t="shared" si="2"/>
        <v>3</v>
      </c>
      <c r="L5" s="59" t="s">
        <v>0</v>
      </c>
      <c r="M5" s="61">
        <v>6</v>
      </c>
      <c r="N5" s="61">
        <f aca="true" t="shared" si="3" ref="N5:N18">33-M5</f>
        <v>27</v>
      </c>
      <c r="O5" s="61">
        <v>7</v>
      </c>
      <c r="P5" s="61">
        <f aca="true" t="shared" si="4" ref="P5:P18">SUM(N5+O5)</f>
        <v>34</v>
      </c>
    </row>
    <row r="6" spans="1:16" ht="24.75" customHeight="1">
      <c r="A6" s="139"/>
      <c r="B6" s="15">
        <f t="shared" si="0"/>
        <v>0.6111111111111112</v>
      </c>
      <c r="C6" s="16" t="str">
        <f>Times!A3</f>
        <v>LAZ</v>
      </c>
      <c r="D6" s="17">
        <f>SUM(IF(ISNUMBER('Tabela 1ª Fase'!C10),1)+IF(ISNUMBER('Tabela 1ª Fase'!E16),1)+IF(ISNUMBER('Tabela 1ª Fase'!E22),1)+IF(ISNUMBER('Tabela 1ª Fase'!C30),1)+IF(ISNUMBER('Tabela 1ª Fase'!C38),1)+IF(ISNUMBER('Tabela 1ª Fase'!C42),1))</f>
        <v>6</v>
      </c>
      <c r="E6" s="17">
        <f t="shared" si="1"/>
        <v>11</v>
      </c>
      <c r="F6" s="16">
        <f>SUM(IF('Tabela 1ª Fase'!C10&gt;'Tabela 1ª Fase'!E10,1,0)+IF('Tabela 1ª Fase'!E16&gt;'Tabela 1ª Fase'!C16,1,0)+IF('Tabela 1ª Fase'!E22&gt;'Tabela 1ª Fase'!C22,1,0)+IF('Tabela 1ª Fase'!C30&gt;'Tabela 1ª Fase'!E30,1,0)+IF('Tabela 1ª Fase'!C38&gt;'Tabela 1ª Fase'!E38,1,0)+IF('Tabela 1ª Fase'!C42&gt;'Tabela 1ª Fase'!E42,1,0))</f>
        <v>3</v>
      </c>
      <c r="G6" s="16">
        <f>SUM(IF(ISNUMBER('Tabela 1ª Fase'!C10),IF('Tabela 1ª Fase'!C10='Tabela 1ª Fase'!E10,1,0))+IF(ISNUMBER('Tabela 1ª Fase'!E16),IF('Tabela 1ª Fase'!E16='Tabela 1ª Fase'!C16,1,0))+IF(ISNUMBER('Tabela 1ª Fase'!E22),IF('Tabela 1ª Fase'!E22='Tabela 1ª Fase'!C22,1,0))+IF(ISNUMBER('Tabela 1ª Fase'!C30),IF('Tabela 1ª Fase'!C30='Tabela 1ª Fase'!E30,1,0))+IF(ISNUMBER('Tabela 1ª Fase'!C38),IF('Tabela 1ª Fase'!C38='Tabela 1ª Fase'!E38,1,0))+IF(ISNUMBER('Tabela 1ª Fase'!C42),IF('Tabela 1ª Fase'!C42='Tabela 1ª Fase'!E42,1,0)))</f>
        <v>2</v>
      </c>
      <c r="H6" s="16">
        <f>SUM(IF('Tabela 1ª Fase'!C10&lt;'Tabela 1ª Fase'!E10,1,0)+IF('Tabela 1ª Fase'!E16&lt;'Tabela 1ª Fase'!C16,1,0)+IF('Tabela 1ª Fase'!E22&lt;'Tabela 1ª Fase'!C22,1,0)+IF('Tabela 1ª Fase'!C30&lt;'Tabela 1ª Fase'!E30,1,0)+IF('Tabela 1ª Fase'!C38&lt;'Tabela 1ª Fase'!E38,1,0)+IF('Tabela 1ª Fase'!C42&lt;'Tabela 1ª Fase'!E42,1,0))</f>
        <v>1</v>
      </c>
      <c r="I6" s="16">
        <f>SUM('Tabela 1ª Fase'!C10+'Tabela 1ª Fase'!E16+'Tabela 1ª Fase'!E22+'Tabela 1ª Fase'!C30+'Tabela 1ª Fase'!C38+'Tabela 1ª Fase'!C42)</f>
        <v>13</v>
      </c>
      <c r="J6" s="16">
        <f>SUM('Tabela 1ª Fase'!E10+'Tabela 1ª Fase'!C16+'Tabela 1ª Fase'!C22+'Tabela 1ª Fase'!E30+'Tabela 1ª Fase'!E38+'Tabela 1ª Fase'!E42)</f>
        <v>8</v>
      </c>
      <c r="K6" s="18">
        <f t="shared" si="2"/>
        <v>5</v>
      </c>
      <c r="L6" s="59" t="s">
        <v>0</v>
      </c>
      <c r="M6" s="61">
        <v>3</v>
      </c>
      <c r="N6" s="61">
        <f t="shared" si="3"/>
        <v>30</v>
      </c>
      <c r="O6" s="61">
        <v>12</v>
      </c>
      <c r="P6" s="61">
        <f t="shared" si="4"/>
        <v>42</v>
      </c>
    </row>
    <row r="7" spans="1:16" ht="23.25" customHeight="1">
      <c r="A7" s="139"/>
      <c r="B7" s="15">
        <f t="shared" si="0"/>
        <v>0.6111111111111112</v>
      </c>
      <c r="C7" s="16" t="str">
        <f>Times!A4</f>
        <v>COR</v>
      </c>
      <c r="D7" s="17">
        <f>SUM(IF(ISNUMBER('Tabela 1ª Fase'!E10),1)+IF(ISNUMBER('Tabela 1ª Fase'!C18),1)+IF(ISNUMBER('Tabela 1ª Fase'!E28),1)+IF(ISNUMBER('Tabela 1ª Fase'!C34),1)+IF(ISNUMBER('Tabela 1ª Fase'!E40),1)+IF(ISNUMBER('Tabela 1ª Fase'!C46),1))</f>
        <v>6</v>
      </c>
      <c r="E7" s="17">
        <f t="shared" si="1"/>
        <v>11</v>
      </c>
      <c r="F7" s="16">
        <f>SUM(IF('Tabela 1ª Fase'!E10&gt;'Tabela 1ª Fase'!C10,1,0)+IF('Tabela 1ª Fase'!C18&gt;'Tabela 1ª Fase'!E18,1,0)+IF('Tabela 1ª Fase'!E28&gt;'Tabela 1ª Fase'!C28,1,0)+IF('Tabela 1ª Fase'!C34&gt;'Tabela 1ª Fase'!E34,1,0)+IF('Tabela 1ª Fase'!E40&gt;'Tabela 1ª Fase'!C40,1,0)+IF('Tabela 1ª Fase'!C46&gt;'Tabela 1ª Fase'!E46,1,0))</f>
        <v>3</v>
      </c>
      <c r="G7" s="16">
        <f>SUM(IF(ISNUMBER('Tabela 1ª Fase'!E10),IF('Tabela 1ª Fase'!E10='Tabela 1ª Fase'!C10,1,0))+IF(ISNUMBER('Tabela 1ª Fase'!C18),IF('Tabela 1ª Fase'!C18='Tabela 1ª Fase'!E18,1,0))+IF(ISNUMBER('Tabela 1ª Fase'!E28),IF('Tabela 1ª Fase'!E28='Tabela 1ª Fase'!C28,1,0))+IF(ISNUMBER('Tabela 1ª Fase'!C34),IF('Tabela 1ª Fase'!C34='Tabela 1ª Fase'!E34,1,0))+IF(ISNUMBER('Tabela 1ª Fase'!E40),IF('Tabela 1ª Fase'!E40='Tabela 1ª Fase'!C40,1,0))+IF(ISNUMBER('Tabela 1ª Fase'!C46),IF('Tabela 1ª Fase'!C46='Tabela 1ª Fase'!E46,1,0)))</f>
        <v>2</v>
      </c>
      <c r="H7" s="16">
        <f>SUM(IF('Tabela 1ª Fase'!E10&lt;'Tabela 1ª Fase'!C10,1,0)+IF('Tabela 1ª Fase'!C18&lt;'Tabela 1ª Fase'!E18,1,0)+IF('Tabela 1ª Fase'!E28&lt;'Tabela 1ª Fase'!C28,1,0)+IF('Tabela 1ª Fase'!C34&lt;'Tabela 1ª Fase'!E34,1,0)+IF('Tabela 1ª Fase'!E40&lt;'Tabela 1ª Fase'!C40,1,0)+IF('Tabela 1ª Fase'!C46&lt;'Tabela 1ª Fase'!E46,1,0))</f>
        <v>1</v>
      </c>
      <c r="I7" s="16">
        <f>SUM('Tabela 1ª Fase'!E10+'Tabela 1ª Fase'!C18+'Tabela 1ª Fase'!E28+'Tabela 1ª Fase'!C34+'Tabela 1ª Fase'!E40+'Tabela 1ª Fase'!C46)</f>
        <v>10</v>
      </c>
      <c r="J7" s="16">
        <f>SUM('Tabela 1ª Fase'!C10+'Tabela 1ª Fase'!E18+'Tabela 1ª Fase'!C28+'Tabela 1ª Fase'!E34+'Tabela 1ª Fase'!C40+'Tabela 1ª Fase'!E46)</f>
        <v>8</v>
      </c>
      <c r="K7" s="18">
        <f t="shared" si="2"/>
        <v>2</v>
      </c>
      <c r="L7" s="59" t="s">
        <v>0</v>
      </c>
      <c r="M7" s="61">
        <v>5</v>
      </c>
      <c r="N7" s="61">
        <f t="shared" si="3"/>
        <v>28</v>
      </c>
      <c r="O7" s="61">
        <v>8</v>
      </c>
      <c r="P7" s="61">
        <f t="shared" si="4"/>
        <v>36</v>
      </c>
    </row>
    <row r="8" spans="1:16" ht="24.75" customHeight="1">
      <c r="A8" s="139"/>
      <c r="B8" s="15">
        <f t="shared" si="0"/>
        <v>0.3333333333333333</v>
      </c>
      <c r="C8" s="16" t="str">
        <f>Times!A5</f>
        <v>MAR</v>
      </c>
      <c r="D8" s="17">
        <f>SUM(IF(ISNUMBER('Tabela 1ª Fase'!C12),1)+IF(ISNUMBER('Tabela 1ª Fase'!E18),1)+IF(ISNUMBER('Tabela 1ª Fase'!C26),1)+IF(ISNUMBER('Tabela 1ª Fase'!E32),1)+IF(ISNUMBER('Tabela 1ª Fase'!E38),1)+IF(ISNUMBER('Tabela 1ª Fase'!E44),1))</f>
        <v>6</v>
      </c>
      <c r="E8" s="17">
        <f t="shared" si="1"/>
        <v>6</v>
      </c>
      <c r="F8" s="16">
        <f>SUM(IF('Tabela 1ª Fase'!C12&gt;'Tabela 1ª Fase'!E12,1,0)+IF('Tabela 1ª Fase'!E18&gt;'Tabela 1ª Fase'!C18,1,0)+IF('Tabela 1ª Fase'!C26&gt;'Tabela 1ª Fase'!E26,1,0)+IF('Tabela 1ª Fase'!E32&gt;'Tabela 1ª Fase'!C32,1,0)+IF('Tabela 1ª Fase'!E38&gt;'Tabela 1ª Fase'!C38,1,0)+IF('Tabela 1ª Fase'!E44&gt;'Tabela 1ª Fase'!C44,1,0))</f>
        <v>1</v>
      </c>
      <c r="G8" s="16">
        <f>SUM(IF(ISNUMBER('Tabela 1ª Fase'!C12),IF('Tabela 1ª Fase'!C12='Tabela 1ª Fase'!E12,1,0))+IF(ISNUMBER('Tabela 1ª Fase'!E18),IF('Tabela 1ª Fase'!E18='Tabela 1ª Fase'!C18,1,0))+IF(ISNUMBER('Tabela 1ª Fase'!C26),IF('Tabela 1ª Fase'!C26='Tabela 1ª Fase'!E26,1,0))+IF(ISNUMBER('Tabela 1ª Fase'!E32),IF('Tabela 1ª Fase'!E32='Tabela 1ª Fase'!C32,1,0))+IF(ISNUMBER('Tabela 1ª Fase'!E38),IF('Tabela 1ª Fase'!E38='Tabela 1ª Fase'!C38,1,0))+IF(ISNUMBER('Tabela 1ª Fase'!E44),IF('Tabela 1ª Fase'!E44='Tabela 1ª Fase'!C44,1,0)))</f>
        <v>3</v>
      </c>
      <c r="H8" s="16">
        <f>SUM(IF('Tabela 1ª Fase'!C12&lt;'Tabela 1ª Fase'!E12,1,0)+IF('Tabela 1ª Fase'!E18&lt;'Tabela 1ª Fase'!C18,1,0)+IF('Tabela 1ª Fase'!C26&lt;'Tabela 1ª Fase'!E26,1,0)+IF('Tabela 1ª Fase'!E32&lt;'Tabela 1ª Fase'!C32,1,0)+IF('Tabela 1ª Fase'!E38&lt;'Tabela 1ª Fase'!C38,1,0)+IF('Tabela 1ª Fase'!E44&lt;'Tabela 1ª Fase'!C44,1,0))</f>
        <v>2</v>
      </c>
      <c r="I8" s="16">
        <f>SUM('Tabela 1ª Fase'!C12+'Tabela 1ª Fase'!E18+'Tabela 1ª Fase'!C26+'Tabela 1ª Fase'!E32+'Tabela 1ª Fase'!E38+'Tabela 1ª Fase'!E44)</f>
        <v>6</v>
      </c>
      <c r="J8" s="16">
        <f>SUM('Tabela 1ª Fase'!E12+'Tabela 1ª Fase'!C18+'Tabela 1ª Fase'!E26+'Tabela 1ª Fase'!C32+'Tabela 1ª Fase'!C38+'Tabela 1ª Fase'!C44)</f>
        <v>8</v>
      </c>
      <c r="K8" s="18">
        <f t="shared" si="2"/>
        <v>-2</v>
      </c>
      <c r="L8" s="59" t="s">
        <v>0</v>
      </c>
      <c r="M8" s="61">
        <v>11</v>
      </c>
      <c r="N8" s="61">
        <f t="shared" si="3"/>
        <v>22</v>
      </c>
      <c r="O8" s="61">
        <v>4</v>
      </c>
      <c r="P8" s="61">
        <f t="shared" si="4"/>
        <v>26</v>
      </c>
    </row>
    <row r="9" spans="1:16" ht="24.75" customHeight="1">
      <c r="A9" s="139"/>
      <c r="B9" s="15">
        <f t="shared" si="0"/>
        <v>0.3888888888888889</v>
      </c>
      <c r="C9" s="16" t="str">
        <f>Times!A6</f>
        <v>REA</v>
      </c>
      <c r="D9" s="17">
        <f>SUM(IF(ISNUMBER('Tabela 1ª Fase'!E12),1)+IF(ISNUMBER('Tabela 1ª Fase'!C20),1)+IF(ISNUMBER('Tabela 1ª Fase'!E24),1)+IF(ISNUMBER('Tabela 1ª Fase'!E30),1)+IF(ISNUMBER('Tabela 1ª Fase'!E36),1)+IF(ISNUMBER('Tabela 1ª Fase'!E46),1))</f>
        <v>6</v>
      </c>
      <c r="E9" s="17">
        <f t="shared" si="1"/>
        <v>7</v>
      </c>
      <c r="F9" s="16">
        <f>SUM(IF('Tabela 1ª Fase'!E12&gt;'Tabela 1ª Fase'!C12,1,0)+IF('Tabela 1ª Fase'!C20&gt;'Tabela 1ª Fase'!E20,1,0)+IF('Tabela 1ª Fase'!E24&gt;'Tabela 1ª Fase'!C24,1,0)+IF('Tabela 1ª Fase'!E30&gt;'Tabela 1ª Fase'!C30,1,0)+IF('Tabela 1ª Fase'!E36&gt;'Tabela 1ª Fase'!C36,1,0)+IF('Tabela 1ª Fase'!E46&gt;'Tabela 1ª Fase'!C46,1,0))</f>
        <v>2</v>
      </c>
      <c r="G9" s="16">
        <f>SUM(IF(ISNUMBER('Tabela 1ª Fase'!E12),IF('Tabela 1ª Fase'!E12='Tabela 1ª Fase'!C12,1,0))+IF(ISNUMBER('Tabela 1ª Fase'!C20),IF('Tabela 1ª Fase'!C20='Tabela 1ª Fase'!E20,1,0))+IF(ISNUMBER('Tabela 1ª Fase'!E24),IF('Tabela 1ª Fase'!E24='Tabela 1ª Fase'!C24,1,0))+IF(ISNUMBER('Tabela 1ª Fase'!E30),IF('Tabela 1ª Fase'!E30='Tabela 1ª Fase'!C30,1,0))+IF(ISNUMBER('Tabela 1ª Fase'!E36),IF('Tabela 1ª Fase'!E36='Tabela 1ª Fase'!C36,1,0))+IF(ISNUMBER('Tabela 1ª Fase'!E46),IF('Tabela 1ª Fase'!E46='Tabela 1ª Fase'!C46,1,0)))</f>
        <v>1</v>
      </c>
      <c r="H9" s="16">
        <f>SUM(IF('Tabela 1ª Fase'!E12&lt;'Tabela 1ª Fase'!C12,1,0)+IF('Tabela 1ª Fase'!C20&lt;'Tabela 1ª Fase'!E20,1,0)+IF('Tabela 1ª Fase'!E24&lt;'Tabela 1ª Fase'!C24,1,0)+IF('Tabela 1ª Fase'!E30&lt;'Tabela 1ª Fase'!C30,1,0)+IF('Tabela 1ª Fase'!E36&lt;'Tabela 1ª Fase'!C36,1,0)+IF('Tabela 1ª Fase'!E46&lt;'Tabela 1ª Fase'!C46,1,0))</f>
        <v>3</v>
      </c>
      <c r="I9" s="16">
        <f>SUM('Tabela 1ª Fase'!E12+'Tabela 1ª Fase'!C20+'Tabela 1ª Fase'!E24+'Tabela 1ª Fase'!E30+'Tabela 1ª Fase'!E36+'Tabela 1ª Fase'!E46)</f>
        <v>6</v>
      </c>
      <c r="J9" s="16">
        <f>SUM('Tabela 1ª Fase'!C12+'Tabela 1ª Fase'!E20+'Tabela 1ª Fase'!C24+'Tabela 1ª Fase'!C30+'Tabela 1ª Fase'!C36+'Tabela 1ª Fase'!C46)</f>
        <v>8</v>
      </c>
      <c r="K9" s="18">
        <f t="shared" si="2"/>
        <v>-2</v>
      </c>
      <c r="L9" s="59" t="s">
        <v>0</v>
      </c>
      <c r="M9" s="62">
        <v>9</v>
      </c>
      <c r="N9" s="61">
        <f t="shared" si="3"/>
        <v>24</v>
      </c>
      <c r="O9" s="62">
        <v>3</v>
      </c>
      <c r="P9" s="61">
        <f t="shared" si="4"/>
        <v>27</v>
      </c>
    </row>
    <row r="10" spans="1:16" ht="24.75" customHeight="1" thickBot="1">
      <c r="A10" s="140"/>
      <c r="B10" s="15">
        <f t="shared" si="0"/>
        <v>0.05555555555555555</v>
      </c>
      <c r="C10" s="16" t="str">
        <f>Times!A7</f>
        <v>BAN</v>
      </c>
      <c r="D10" s="17">
        <f>SUM(IF(ISNUMBER('Tabela 1ª Fase'!E14),1)+IF(ISNUMBER('Tabela 1ª Fase'!E20),1)+IF(ISNUMBER('Tabela 1ª Fase'!E26),1)+IF(ISNUMBER('Tabela 1ª Fase'!E34),1)+IF(ISNUMBER('Tabela 1ª Fase'!E42),1)+IF(ISNUMBER('Tabela 1ª Fase'!E48),1))</f>
        <v>6</v>
      </c>
      <c r="E10" s="17">
        <f t="shared" si="1"/>
        <v>1</v>
      </c>
      <c r="F10" s="16">
        <f>SUM(IF('Tabela 1ª Fase'!E14&gt;'Tabela 1ª Fase'!C14,1,0)+IF('Tabela 1ª Fase'!E20&gt;'Tabela 1ª Fase'!C20,1,0)+IF('Tabela 1ª Fase'!E26&gt;'Tabela 1ª Fase'!C26,1,0)+IF('Tabela 1ª Fase'!E34&gt;'Tabela 1ª Fase'!C34,1,0)+IF('Tabela 1ª Fase'!E42&gt;'Tabela 1ª Fase'!C42,1,0)+IF('Tabela 1ª Fase'!E48&gt;'Tabela 1ª Fase'!C48,1,0))</f>
        <v>0</v>
      </c>
      <c r="G10" s="16">
        <f>SUM(IF(ISNUMBER('Tabela 1ª Fase'!E14),IF('Tabela 1ª Fase'!E14='Tabela 1ª Fase'!C14,1,0))+IF(ISNUMBER('Tabela 1ª Fase'!E20),IF('Tabela 1ª Fase'!E20='Tabela 1ª Fase'!C20,1,0))+IF(ISNUMBER('Tabela 1ª Fase'!E26),IF('Tabela 1ª Fase'!E26='Tabela 1ª Fase'!C26,1,0))+IF(ISNUMBER('Tabela 1ª Fase'!E34),IF('Tabela 1ª Fase'!E34='Tabela 1ª Fase'!C34,1,0))+IF(ISNUMBER('Tabela 1ª Fase'!E42),IF('Tabela 1ª Fase'!E42='Tabela 1ª Fase'!C42,1,0))+IF(ISNUMBER('Tabela 1ª Fase'!E48),IF('Tabela 1ª Fase'!E48='Tabela 1ª Fase'!C48,1,0)))</f>
        <v>1</v>
      </c>
      <c r="H10" s="16">
        <f>SUM(IF('Tabela 1ª Fase'!E14&lt;'Tabela 1ª Fase'!C14,1,0)+IF('Tabela 1ª Fase'!E20&lt;'Tabela 1ª Fase'!C20,1,0)+IF('Tabela 1ª Fase'!E26&lt;'Tabela 1ª Fase'!C26,1,0)+IF('Tabela 1ª Fase'!E34&lt;'Tabela 1ª Fase'!C34,1,0)+IF('Tabela 1ª Fase'!E42&lt;'Tabela 1ª Fase'!C42,1,0)+IF('Tabela 1ª Fase'!E48&lt;'Tabela 1ª Fase'!C48,1,0))</f>
        <v>5</v>
      </c>
      <c r="I10" s="16">
        <f>SUM('Tabela 1ª Fase'!E14+'Tabela 1ª Fase'!E20+'Tabela 1ª Fase'!E26+'Tabela 1ª Fase'!E34+'Tabela 1ª Fase'!E42+'Tabela 1ª Fase'!E48)</f>
        <v>0</v>
      </c>
      <c r="J10" s="16">
        <f>SUM('Tabela 1ª Fase'!C14+'Tabela 1ª Fase'!C20+'Tabela 1ª Fase'!C26+'Tabela 1ª Fase'!C34+'Tabela 1ª Fase'!C42+'Tabela 1ª Fase'!C48)</f>
        <v>9</v>
      </c>
      <c r="K10" s="18">
        <f t="shared" si="2"/>
        <v>-9</v>
      </c>
      <c r="L10" s="59"/>
      <c r="M10" s="62">
        <v>14</v>
      </c>
      <c r="N10" s="61">
        <f t="shared" si="3"/>
        <v>19</v>
      </c>
      <c r="O10" s="62"/>
      <c r="P10" s="61">
        <f t="shared" si="4"/>
        <v>19</v>
      </c>
    </row>
    <row r="11" spans="1:16" ht="6.75" customHeight="1" thickBot="1">
      <c r="A11" s="11"/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59"/>
      <c r="M11" s="61"/>
      <c r="N11" s="61"/>
      <c r="O11" s="61"/>
      <c r="P11" s="61"/>
    </row>
    <row r="12" spans="1:16" ht="24.75" customHeight="1">
      <c r="A12" s="138" t="s">
        <v>14</v>
      </c>
      <c r="B12" s="15">
        <f>IF(D12&gt;0,SUM((E12/(D12*3))),0)</f>
        <v>0.5555555555555556</v>
      </c>
      <c r="C12" s="16" t="str">
        <f>Times!A8</f>
        <v>CAM</v>
      </c>
      <c r="D12" s="17">
        <f>SUM(IF(ISNUMBER('Tabela 1ª Fase'!J8),1)+IF(ISNUMBER('Tabela 1ª Fase'!J16),1)+IF(ISNUMBER('Tabela 1ª Fase'!J24),1)+IF(ISNUMBER('Tabela 1ª Fase'!J32),1)+IF(ISNUMBER('Tabela 1ª Fase'!J40),1)+IF(ISNUMBER('Tabela 1ª Fase'!J48),1))</f>
        <v>6</v>
      </c>
      <c r="E12" s="17">
        <f t="shared" si="1"/>
        <v>10</v>
      </c>
      <c r="F12" s="16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Fase'!L48,1,0))</f>
        <v>3</v>
      </c>
      <c r="G12" s="16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Fase'!L48,1,0)))</f>
        <v>1</v>
      </c>
      <c r="H12" s="16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Fase'!L48,1,0))</f>
        <v>2</v>
      </c>
      <c r="I12" s="16">
        <f>SUM('Tabela 1ª Fase'!J8+'Tabela 1ª Fase'!J16+'Tabela 1ª Fase'!J24+'Tabela 1ª Fase'!J32+'Tabela 1ª Fase'!J40+'Tabela 1ª Fase'!J48)</f>
        <v>13</v>
      </c>
      <c r="J12" s="16">
        <f>SUM('Tabela 1ª Fase'!L8+'Tabela 1ª Fase'!L16+'Tabela 1ª Fase'!L24+'Tabela 1ª Fase'!L32+'Tabela 1ª Fase'!L40+'Tabela 1ª Fase'!L48)</f>
        <v>14</v>
      </c>
      <c r="K12" s="18">
        <f t="shared" si="2"/>
        <v>-1</v>
      </c>
      <c r="L12" s="59" t="s">
        <v>0</v>
      </c>
      <c r="M12" s="61">
        <v>7</v>
      </c>
      <c r="N12" s="61">
        <f t="shared" si="3"/>
        <v>26</v>
      </c>
      <c r="O12" s="61">
        <v>6</v>
      </c>
      <c r="P12" s="61">
        <f t="shared" si="4"/>
        <v>32</v>
      </c>
    </row>
    <row r="13" spans="1:16" ht="24.75" customHeight="1">
      <c r="A13" s="147"/>
      <c r="B13" s="15">
        <f aca="true" t="shared" si="5" ref="B13:B18">IF(D13&gt;0,SUM((E13/(D13*3))),0)</f>
        <v>0.8333333333333334</v>
      </c>
      <c r="C13" s="16" t="str">
        <f>Times!A9</f>
        <v>BOR</v>
      </c>
      <c r="D13" s="17">
        <f>SUM(IF(ISNUMBER('Tabela 1ª Fase'!L8),1)+IF(ISNUMBER('Tabela 1ª Fase'!J14),1)+IF(ISNUMBER('Tabela 1ª Fase'!J22),1)+IF(ISNUMBER('Tabela 1ª Fase'!J28),1)+IF(ISNUMBER('Tabela 1ª Fase'!J36),1)+IF(ISNUMBER('Tabela 1ª Fase'!J44),1))</f>
        <v>6</v>
      </c>
      <c r="E13" s="17">
        <f t="shared" si="1"/>
        <v>15</v>
      </c>
      <c r="F13" s="16">
        <f>SUM(IF('Tabela 1ª Fase'!L8&gt;'Tabela 1ª Fase'!J8,1,0)+IF('Tabela 1ª Fase'!J14&gt;'Tabela 1ª Fase'!L14,1,0)+IF('Tabela 1ª Fase'!J22&gt;'Tabela 1ª Fase'!L22,1,0)+IF('Tabela 1ª Fase'!J28&gt;'Tabela 1ª Fase'!L28,1,0)+IF('Tabela 1ª Fase'!J36&gt;'Tabela 1ª Fase'!L36,1,0)+IF('Tabela 1ª Fase'!J44&gt;'Tabela 1ª Fase'!L44,1,0))</f>
        <v>5</v>
      </c>
      <c r="G13" s="16">
        <f>SUM(IF(ISNUMBER('Tabela 1ª Fase'!L8),IF('Tabela 1ª Fase'!L8='Tabela 1ª Fase'!J8,1,0))+IF(ISNUMBER('Tabela 1ª Fase'!J14),IF('Tabela 1ª Fase'!J14='Tabela 1ª Fase'!L14,1,0))+IF(ISNUMBER('Tabela 1ª Fase'!J22),IF('Tabela 1ª Fase'!J22='Tabela 1ª Fase'!L22,1,0))+IF(ISNUMBER('Tabela 1ª Fase'!J28),IF('Tabela 1ª Fase'!J28='Tabela 1ª Fase'!L28,1,0))+IF(ISNUMBER('Tabela 1ª Fase'!J36),IF('Tabela 1ª Fase'!J36='Tabela 1ª Fase'!L36,1,0))+IF(ISNUMBER('Tabela 1ª Fase'!J44),IF('Tabela 1ª Fase'!J44='Tabela 1ª Fase'!L44,1,0)))</f>
        <v>0</v>
      </c>
      <c r="H13" s="16">
        <f>SUM(IF('Tabela 1ª Fase'!L8&lt;'Tabela 1ª Fase'!J8,1,0)+IF('Tabela 1ª Fase'!J14&lt;'Tabela 1ª Fase'!L14,1,0)+IF('Tabela 1ª Fase'!J22&lt;'Tabela 1ª Fase'!L22,1,0)+IF('Tabela 1ª Fase'!J28&lt;'Tabela 1ª Fase'!L28,1,0)+IF('Tabela 1ª Fase'!J36&lt;'Tabela 1ª Fase'!L36,1,0)+IF('Tabela 1ª Fase'!J44&lt;'Tabela 1ª Fase'!L44,1,0))</f>
        <v>1</v>
      </c>
      <c r="I13" s="16">
        <f>SUM('Tabela 1ª Fase'!L8+'Tabela 1ª Fase'!J14+'Tabela 1ª Fase'!J22+'Tabela 1ª Fase'!J28+'Tabela 1ª Fase'!J36+'Tabela 1ª Fase'!J44)</f>
        <v>14</v>
      </c>
      <c r="J13" s="16">
        <f>SUM('Tabela 1ª Fase'!J8+'Tabela 1ª Fase'!L14+'Tabela 1ª Fase'!L22+'Tabela 1ª Fase'!L28+'Tabela 1ª Fase'!L36+'Tabela 1ª Fase'!L44)</f>
        <v>6</v>
      </c>
      <c r="K13" s="18">
        <f t="shared" si="2"/>
        <v>8</v>
      </c>
      <c r="L13" s="59" t="s">
        <v>0</v>
      </c>
      <c r="M13" s="61">
        <v>1</v>
      </c>
      <c r="N13" s="61">
        <f t="shared" si="3"/>
        <v>32</v>
      </c>
      <c r="O13" s="61">
        <v>14</v>
      </c>
      <c r="P13" s="61">
        <f t="shared" si="4"/>
        <v>46</v>
      </c>
    </row>
    <row r="14" spans="1:16" ht="24.75" customHeight="1">
      <c r="A14" s="147"/>
      <c r="B14" s="15">
        <f t="shared" si="5"/>
        <v>0.16666666666666666</v>
      </c>
      <c r="C14" s="16" t="str">
        <f>Times!A10</f>
        <v>SAN</v>
      </c>
      <c r="D14" s="17">
        <f>SUM(IF(ISNUMBER('Tabela 1ª Fase'!J10),1)+IF(ISNUMBER('Tabela 1ª Fase'!L16),1)+IF(ISNUMBER('Tabela 1ª Fase'!L22),1)+IF(ISNUMBER('Tabela 1ª Fase'!J30),1)+IF(ISNUMBER('Tabela 1ª Fase'!J38),1)+IF(ISNUMBER('Tabela 1ª Fase'!J42),1))</f>
        <v>6</v>
      </c>
      <c r="E14" s="17">
        <f t="shared" si="1"/>
        <v>3</v>
      </c>
      <c r="F14" s="16">
        <f>SUM(IF('Tabela 1ª Fase'!J10&gt;'Tabela 1ª Fase'!L10,1,0)+IF('Tabela 1ª Fase'!L16&gt;'Tabela 1ª Fase'!J16,1,0)+IF('Tabela 1ª Fase'!L22&gt;'Tabela 1ª Fase'!J22,1,0)+IF('Tabela 1ª Fase'!J30&gt;'Tabela 1ª Fase'!L30,1,0)+IF('Tabela 1ª Fase'!J38&gt;'Tabela 1ª Fase'!L38,1,0)+IF('Tabela 1ª Fase'!J42&gt;'Tabela 1ª Fase'!L42,1,0))</f>
        <v>1</v>
      </c>
      <c r="G14" s="16">
        <f>SUM(IF(ISNUMBER('Tabela 1ª Fase'!J10),IF('Tabela 1ª Fase'!J10='Tabela 1ª Fase'!L10,1,0))+IF(ISNUMBER('Tabela 1ª Fase'!L16),IF('Tabela 1ª Fase'!L16='Tabela 1ª Fase'!J16,1,0))+IF(ISNUMBER('Tabela 1ª Fase'!L22),IF('Tabela 1ª Fase'!L22='Tabela 1ª Fase'!J22,1,0))+IF(ISNUMBER('Tabela 1ª Fase'!J30),IF('Tabela 1ª Fase'!J30='Tabela 1ª Fase'!L30,1,0))+IF(ISNUMBER('Tabela 1ª Fase'!J38),IF('Tabela 1ª Fase'!J38='Tabela 1ª Fase'!L38,1,0))+IF(ISNUMBER('Tabela 1ª Fase'!J42),IF('Tabela 1ª Fase'!J42='Tabela 1ª Fase'!L42,1,0)))</f>
        <v>0</v>
      </c>
      <c r="H14" s="16">
        <f>SUM(IF('Tabela 1ª Fase'!J10&lt;'Tabela 1ª Fase'!L10,1,0)+IF('Tabela 1ª Fase'!L16&lt;'Tabela 1ª Fase'!J16,1,0)+IF('Tabela 1ª Fase'!L22&lt;'Tabela 1ª Fase'!J22,1,0)+IF('Tabela 1ª Fase'!J30&lt;'Tabela 1ª Fase'!L30,1,0)+IF('Tabela 1ª Fase'!J38&lt;'Tabela 1ª Fase'!L38,1,0)+IF('Tabela 1ª Fase'!J42&lt;'Tabela 1ª Fase'!L42,1,0))</f>
        <v>5</v>
      </c>
      <c r="I14" s="16">
        <f>SUM('Tabela 1ª Fase'!J10+'Tabela 1ª Fase'!L16+'Tabela 1ª Fase'!L22+'Tabela 1ª Fase'!J30+'Tabela 1ª Fase'!J38+'Tabela 1ª Fase'!J42)</f>
        <v>5</v>
      </c>
      <c r="J14" s="16">
        <f>SUM('Tabela 1ª Fase'!L10+'Tabela 1ª Fase'!J16+'Tabela 1ª Fase'!J22+'Tabela 1ª Fase'!L30+'Tabela 1ª Fase'!L38+'Tabela 1ª Fase'!L42)</f>
        <v>17</v>
      </c>
      <c r="K14" s="18">
        <f t="shared" si="2"/>
        <v>-12</v>
      </c>
      <c r="L14" s="59"/>
      <c r="M14" s="61">
        <v>13</v>
      </c>
      <c r="N14" s="61">
        <f t="shared" si="3"/>
        <v>20</v>
      </c>
      <c r="O14" s="61"/>
      <c r="P14" s="61">
        <f t="shared" si="4"/>
        <v>20</v>
      </c>
    </row>
    <row r="15" spans="1:16" ht="24.75" customHeight="1">
      <c r="A15" s="147"/>
      <c r="B15" s="15">
        <f t="shared" si="5"/>
        <v>0.7222222222222222</v>
      </c>
      <c r="C15" s="16" t="str">
        <f>Times!A11</f>
        <v>FLA</v>
      </c>
      <c r="D15" s="17">
        <f>SUM(IF(ISNUMBER('Tabela 1ª Fase'!L10),1)+IF(ISNUMBER('Tabela 1ª Fase'!J18),1)+IF(ISNUMBER('Tabela 1ª Fase'!L28),1)+IF(ISNUMBER('Tabela 1ª Fase'!J34),1)+IF(ISNUMBER('Tabela 1ª Fase'!L40),1)+IF(ISNUMBER('Tabela 1ª Fase'!J46),1))</f>
        <v>6</v>
      </c>
      <c r="E15" s="17">
        <f t="shared" si="1"/>
        <v>13</v>
      </c>
      <c r="F15" s="16">
        <f>SUM(IF('Tabela 1ª Fase'!L10&gt;'Tabela 1ª Fase'!J10,1,0)+IF('Tabela 1ª Fase'!J18&gt;'Tabela 1ª Fase'!L18,1,0)+IF('Tabela 1ª Fase'!L28&gt;'Tabela 1ª Fase'!J28,1,0)+IF('Tabela 1ª Fase'!J34&gt;'Tabela 1ª Fase'!L34,1,0)+IF('Tabela 1ª Fase'!L40&gt;'Tabela 1ª Fase'!J40,1,0)+IF('Tabela 1ª Fase'!J46&gt;'Tabela 1ª Fase'!L46,1,0))</f>
        <v>4</v>
      </c>
      <c r="G15" s="16">
        <f>SUM(IF(ISNUMBER('Tabela 1ª Fase'!L10),IF('Tabela 1ª Fase'!L10='Tabela 1ª Fase'!J10,1,0))+IF(ISNUMBER('Tabela 1ª Fase'!J18),IF('Tabela 1ª Fase'!J18='Tabela 1ª Fase'!L18,1,0))+IF(ISNUMBER('Tabela 1ª Fase'!L28),IF('Tabela 1ª Fase'!L28='Tabela 1ª Fase'!J28,1,0))+IF(ISNUMBER('Tabela 1ª Fase'!J34),IF('Tabela 1ª Fase'!J34='Tabela 1ª Fase'!L34,1,0))+IF(ISNUMBER('Tabela 1ª Fase'!L40),IF('Tabela 1ª Fase'!L40='Tabela 1ª Fase'!J40,1,0))+IF(ISNUMBER('Tabela 1ª Fase'!J46),IF('Tabela 1ª Fase'!J46='Tabela 1ª Fase'!L46,1,0)))</f>
        <v>1</v>
      </c>
      <c r="H15" s="16">
        <f>SUM(IF('Tabela 1ª Fase'!L10&lt;'Tabela 1ª Fase'!J10,1,0)+IF('Tabela 1ª Fase'!J18&lt;'Tabela 1ª Fase'!L18,1,0)+IF('Tabela 1ª Fase'!L28&lt;'Tabela 1ª Fase'!J28,1,0)+IF('Tabela 1ª Fase'!J34&lt;'Tabela 1ª Fase'!L34,1,0)+IF('Tabela 1ª Fase'!L40&lt;'Tabela 1ª Fase'!J40,1,0)+IF('Tabela 1ª Fase'!J46&lt;'Tabela 1ª Fase'!L46,1,0))</f>
        <v>1</v>
      </c>
      <c r="I15" s="16">
        <f>SUM('Tabela 1ª Fase'!L10+'Tabela 1ª Fase'!J18+'Tabela 1ª Fase'!L28+'Tabela 1ª Fase'!J34+'Tabela 1ª Fase'!L40+'Tabela 1ª Fase'!J46)</f>
        <v>15</v>
      </c>
      <c r="J15" s="16">
        <f>SUM('Tabela 1ª Fase'!J10+'Tabela 1ª Fase'!L18+'Tabela 1ª Fase'!J28+'Tabela 1ª Fase'!L34+'Tabela 1ª Fase'!J40+'Tabela 1ª Fase'!L46)</f>
        <v>8</v>
      </c>
      <c r="K15" s="18">
        <f t="shared" si="2"/>
        <v>7</v>
      </c>
      <c r="L15" s="59" t="s">
        <v>0</v>
      </c>
      <c r="M15" s="61">
        <v>2</v>
      </c>
      <c r="N15" s="61">
        <f t="shared" si="3"/>
        <v>31</v>
      </c>
      <c r="O15" s="61">
        <v>10</v>
      </c>
      <c r="P15" s="61">
        <f t="shared" si="4"/>
        <v>41</v>
      </c>
    </row>
    <row r="16" spans="1:16" ht="24.75" customHeight="1">
      <c r="A16" s="147"/>
      <c r="B16" s="15">
        <f t="shared" si="5"/>
        <v>0.3888888888888889</v>
      </c>
      <c r="C16" s="16" t="str">
        <f>Times!A12</f>
        <v>VAS</v>
      </c>
      <c r="D16" s="17">
        <f>SUM(IF(ISNUMBER('Tabela 1ª Fase'!J12),1)+IF(ISNUMBER('Tabela 1ª Fase'!L18),1)+IF(ISNUMBER('Tabela 1ª Fase'!J26),1)+IF(ISNUMBER('Tabela 1ª Fase'!L32),1)+IF(ISNUMBER('Tabela 1ª Fase'!L38),1)+IF(ISNUMBER('Tabela 1ª Fase'!L44),1))</f>
        <v>6</v>
      </c>
      <c r="E16" s="17">
        <f t="shared" si="1"/>
        <v>7</v>
      </c>
      <c r="F16" s="16">
        <f>SUM(IF('Tabela 1ª Fase'!J12&gt;'Tabela 1ª Fase'!L12,1,0)+IF('Tabela 1ª Fase'!L18&gt;'Tabela 1ª Fase'!J18,1,0)+IF('Tabela 1ª Fase'!J26&gt;'Tabela 1ª Fase'!L26,1,0)+IF('Tabela 1ª Fase'!L32&gt;'Tabela 1ª Fase'!J32,1,0)+IF('Tabela 1ª Fase'!L38&gt;'Tabela 1ª Fase'!J38,1,0)+IF('Tabela 1ª Fase'!L44&gt;'Tabela 1ª Fase'!J44,1,0))</f>
        <v>2</v>
      </c>
      <c r="G16" s="16">
        <f>SUM(IF(ISNUMBER('Tabela 1ª Fase'!J12),IF('Tabela 1ª Fase'!J12='Tabela 1ª Fase'!L12,1,0))+IF(ISNUMBER('Tabela 1ª Fase'!L18),IF('Tabela 1ª Fase'!L18='Tabela 1ª Fase'!J18,1,0))+IF(ISNUMBER('Tabela 1ª Fase'!J26),IF('Tabela 1ª Fase'!J26='Tabela 1ª Fase'!L26,1,0))+IF(ISNUMBER('Tabela 1ª Fase'!L32),IF('Tabela 1ª Fase'!L32='Tabela 1ª Fase'!J32,1,0))+IF(ISNUMBER('Tabela 1ª Fase'!L38),IF('Tabela 1ª Fase'!L38='Tabela 1ª Fase'!J38,1,0))+IF(ISNUMBER('Tabela 1ª Fase'!L44),IF('Tabela 1ª Fase'!L44='Tabela 1ª Fase'!J44,1,0)))</f>
        <v>1</v>
      </c>
      <c r="H16" s="16">
        <f>SUM(IF('Tabela 1ª Fase'!J12&lt;'Tabela 1ª Fase'!L12,1,0)+IF('Tabela 1ª Fase'!L18&lt;'Tabela 1ª Fase'!J18,1,0)+IF('Tabela 1ª Fase'!J26&lt;'Tabela 1ª Fase'!L26,1,0)+IF('Tabela 1ª Fase'!L32&lt;'Tabela 1ª Fase'!J32,1,0)+IF('Tabela 1ª Fase'!L38&lt;'Tabela 1ª Fase'!J38,1,0)+IF('Tabela 1ª Fase'!L44&lt;'Tabela 1ª Fase'!J44,1,0))</f>
        <v>3</v>
      </c>
      <c r="I16" s="16">
        <f>SUM('Tabela 1ª Fase'!J12+'Tabela 1ª Fase'!L18+'Tabela 1ª Fase'!J26+'Tabela 1ª Fase'!L32+'Tabela 1ª Fase'!L38+'Tabela 1ª Fase'!L44)</f>
        <v>4</v>
      </c>
      <c r="J16" s="16">
        <f>SUM('Tabela 1ª Fase'!L12+'Tabela 1ª Fase'!J18+'Tabela 1ª Fase'!L26+'Tabela 1ª Fase'!J32+'Tabela 1ª Fase'!J38+'Tabela 1ª Fase'!J44)</f>
        <v>7</v>
      </c>
      <c r="K16" s="18">
        <f t="shared" si="2"/>
        <v>-3</v>
      </c>
      <c r="L16" s="59" t="s">
        <v>0</v>
      </c>
      <c r="M16" s="62">
        <v>10</v>
      </c>
      <c r="N16" s="61">
        <f t="shared" si="3"/>
        <v>23</v>
      </c>
      <c r="O16" s="62">
        <v>1</v>
      </c>
      <c r="P16" s="61">
        <f t="shared" si="4"/>
        <v>24</v>
      </c>
    </row>
    <row r="17" spans="1:16" ht="24.75" customHeight="1">
      <c r="A17" s="147"/>
      <c r="B17" s="15">
        <f t="shared" si="5"/>
        <v>0.5</v>
      </c>
      <c r="C17" s="16" t="str">
        <f>Times!A13</f>
        <v>MAN</v>
      </c>
      <c r="D17" s="17">
        <f>SUM(IF(ISNUMBER('Tabela 1ª Fase'!L12),1)+IF(ISNUMBER('Tabela 1ª Fase'!J20),1)+IF(ISNUMBER('Tabela 1ª Fase'!L24),1)+IF(ISNUMBER('Tabela 1ª Fase'!L30),1)+IF(ISNUMBER('Tabela 1ª Fase'!L36),1)+IF(ISNUMBER('Tabela 1ª Fase'!L46),1))</f>
        <v>6</v>
      </c>
      <c r="E17" s="17">
        <f t="shared" si="1"/>
        <v>9</v>
      </c>
      <c r="F17" s="16">
        <f>SUM(IF('Tabela 1ª Fase'!L12&gt;'Tabela 1ª Fase'!J12,1,0)+IF('Tabela 1ª Fase'!J20&gt;'Tabela 1ª Fase'!L20,1,0)+IF('Tabela 1ª Fase'!L24&gt;'Tabela 1ª Fase'!J24,1,0)+IF('Tabela 1ª Fase'!L30&gt;'Tabela 1ª Fase'!J30,1,0)+IF('Tabela 1ª Fase'!L36&gt;'Tabela 1ª Fase'!J36,1,0)+IF('Tabela 1ª Fase'!L46&gt;'Tabela 1ª Fase'!J46,1,0))</f>
        <v>3</v>
      </c>
      <c r="G17" s="16">
        <f>SUM(IF(ISNUMBER('Tabela 1ª Fase'!L12),IF('Tabela 1ª Fase'!L12='Tabela 1ª Fase'!J12,1,0))+IF(ISNUMBER('Tabela 1ª Fase'!J20),IF('Tabela 1ª Fase'!J20='Tabela 1ª Fase'!L20,1,0))+IF(ISNUMBER('Tabela 1ª Fase'!L24),IF('Tabela 1ª Fase'!L24='Tabela 1ª Fase'!J24,1,0))+IF(ISNUMBER('Tabela 1ª Fase'!L30),IF('Tabela 1ª Fase'!L30='Tabela 1ª Fase'!J30,1,0))+IF(ISNUMBER('Tabela 1ª Fase'!L36),IF('Tabela 1ª Fase'!L36='Tabela 1ª Fase'!J36,1,0))+IF(ISNUMBER('Tabela 1ª Fase'!L46),IF('Tabela 1ª Fase'!L46='Tabela 1ª Fase'!J46,1,0)))</f>
        <v>0</v>
      </c>
      <c r="H17" s="16">
        <f>SUM(IF('Tabela 1ª Fase'!L12&lt;'Tabela 1ª Fase'!J12,1,0)+IF('Tabela 1ª Fase'!J20&lt;'Tabela 1ª Fase'!L20,1,0)+IF('Tabela 1ª Fase'!L24&lt;'Tabela 1ª Fase'!J24,1,0)+IF('Tabela 1ª Fase'!L30&lt;'Tabela 1ª Fase'!J30,1,0)+IF('Tabela 1ª Fase'!L36&lt;'Tabela 1ª Fase'!J36,1,0)+IF('Tabela 1ª Fase'!L46&lt;'Tabela 1ª Fase'!J46,1,0))</f>
        <v>3</v>
      </c>
      <c r="I17" s="16">
        <f>SUM('Tabela 1ª Fase'!L12+'Tabela 1ª Fase'!J20+'Tabela 1ª Fase'!L24+'Tabela 1ª Fase'!L30+'Tabela 1ª Fase'!L36+'Tabela 1ª Fase'!L46)</f>
        <v>13</v>
      </c>
      <c r="J17" s="16">
        <f>SUM('Tabela 1ª Fase'!J12+'Tabela 1ª Fase'!L20+'Tabela 1ª Fase'!J24+'Tabela 1ª Fase'!J30+'Tabela 1ª Fase'!J36+'Tabela 1ª Fase'!J46)</f>
        <v>10</v>
      </c>
      <c r="K17" s="18">
        <f t="shared" si="2"/>
        <v>3</v>
      </c>
      <c r="L17" s="59" t="s">
        <v>0</v>
      </c>
      <c r="M17" s="62">
        <v>8</v>
      </c>
      <c r="N17" s="61">
        <f t="shared" si="3"/>
        <v>25</v>
      </c>
      <c r="O17" s="62">
        <v>5</v>
      </c>
      <c r="P17" s="61">
        <f t="shared" si="4"/>
        <v>30</v>
      </c>
    </row>
    <row r="18" spans="1:16" ht="24.75" customHeight="1" thickBot="1">
      <c r="A18" s="148"/>
      <c r="B18" s="15">
        <f t="shared" si="5"/>
        <v>0.2222222222222222</v>
      </c>
      <c r="C18" s="16" t="str">
        <f>Times!A14</f>
        <v>FLU</v>
      </c>
      <c r="D18" s="17">
        <f>SUM(IF(ISNUMBER('Tabela 1ª Fase'!L14),1)+IF(ISNUMBER('Tabela 1ª Fase'!L20),1)+IF(ISNUMBER('Tabela 1ª Fase'!L26),1)+IF(ISNUMBER('Tabela 1ª Fase'!L34),1)+IF(ISNUMBER('Tabela 1ª Fase'!L42),1)+IF(ISNUMBER('Tabela 1ª Fase'!L48),1))</f>
        <v>6</v>
      </c>
      <c r="E18" s="17">
        <f t="shared" si="1"/>
        <v>4</v>
      </c>
      <c r="F18" s="16">
        <f>SUM(IF('Tabela 1ª Fase'!L14&gt;'Tabela 1ª Fase'!J14,1,0)+IF('Tabela 1ª Fase'!L20&gt;'Tabela 1ª Fase'!J20,1,0)+IF('Tabela 1ª Fase'!L26&gt;'Tabela 1ª Fase'!J26,1,0)+IF('Tabela 1ª Fase'!L34&gt;'Tabela 1ª Fase'!J34,1,0)+IF('Tabela 1ª Fase'!L42&gt;'Tabela 1ª Fase'!J42,1,0)+IF('Tabela 1ª Fase'!L48&gt;'Tabela 1ª Fase'!J48,1,0))</f>
        <v>1</v>
      </c>
      <c r="G18" s="16">
        <f>SUM(IF(ISNUMBER('Tabela 1ª Fase'!L14),IF('Tabela 1ª Fase'!L14='Tabela 1ª Fase'!J14,1,0))+IF(ISNUMBER('Tabela 1ª Fase'!L20),IF('Tabela 1ª Fase'!L20='Tabela 1ª Fase'!J20,1,0))+IF(ISNUMBER('Tabela 1ª Fase'!L26),IF('Tabela 1ª Fase'!L26='Tabela 1ª Fase'!J26,1,0))+IF(ISNUMBER('Tabela 1ª Fase'!L34),IF('Tabela 1ª Fase'!L34='Tabela 1ª Fase'!J34,1,0))+IF(ISNUMBER('Tabela 1ª Fase'!L42),IF('Tabela 1ª Fase'!L42='Tabela 1ª Fase'!J42,1,0))+IF(ISNUMBER('Tabela 1ª Fase'!L48),IF('Tabela 1ª Fase'!L48='Tabela 1ª Fase'!J48,1,0)))</f>
        <v>1</v>
      </c>
      <c r="H18" s="16">
        <f>SUM(IF('Tabela 1ª Fase'!L14&lt;'Tabela 1ª Fase'!J14,1,0)+IF('Tabela 1ª Fase'!L20&lt;'Tabela 1ª Fase'!J20,1,0)+IF('Tabela 1ª Fase'!L26&lt;'Tabela 1ª Fase'!J26,1,0)+IF('Tabela 1ª Fase'!L34&lt;'Tabela 1ª Fase'!J34,1,0)+IF('Tabela 1ª Fase'!L42&lt;'Tabela 1ª Fase'!J42,1,0)+IF('Tabela 1ª Fase'!L48&lt;'Tabela 1ª Fase'!J48,1,0))</f>
        <v>4</v>
      </c>
      <c r="I18" s="16">
        <f>SUM('Tabela 1ª Fase'!L14+'Tabela 1ª Fase'!L20+'Tabela 1ª Fase'!L26+'Tabela 1ª Fase'!L34+'Tabela 1ª Fase'!L42+'Tabela 1ª Fase'!L48)</f>
        <v>8</v>
      </c>
      <c r="J18" s="16">
        <f>SUM('Tabela 1ª Fase'!J14+'Tabela 1ª Fase'!J20+'Tabela 1ª Fase'!J26+'Tabela 1ª Fase'!J34+'Tabela 1ª Fase'!J42+'Tabela 1ª Fase'!J48)</f>
        <v>10</v>
      </c>
      <c r="K18" s="18">
        <f t="shared" si="2"/>
        <v>-2</v>
      </c>
      <c r="L18" s="59" t="s">
        <v>0</v>
      </c>
      <c r="M18" s="61">
        <v>12</v>
      </c>
      <c r="N18" s="61">
        <f t="shared" si="3"/>
        <v>21</v>
      </c>
      <c r="O18" s="61">
        <v>2</v>
      </c>
      <c r="P18" s="61">
        <f t="shared" si="4"/>
        <v>23</v>
      </c>
    </row>
    <row r="19" spans="12:16" ht="20.25">
      <c r="L19" s="23"/>
      <c r="M19" s="24"/>
      <c r="N19" s="24"/>
      <c r="O19" s="24"/>
      <c r="P19" s="24"/>
    </row>
    <row r="20" spans="12:16" ht="20.25">
      <c r="L20" s="23"/>
      <c r="M20" s="24"/>
      <c r="N20" s="24"/>
      <c r="O20" s="24"/>
      <c r="P20" s="24"/>
    </row>
    <row r="21" spans="12:16" ht="20.25">
      <c r="L21" s="23"/>
      <c r="M21" s="24"/>
      <c r="N21" s="24"/>
      <c r="O21" s="24"/>
      <c r="P21" s="24"/>
    </row>
  </sheetData>
  <sheetProtection password="DF54" sheet="1"/>
  <mergeCells count="4">
    <mergeCell ref="A3:A10"/>
    <mergeCell ref="A1:K2"/>
    <mergeCell ref="A12:A18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AA21" sqref="AA21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3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0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19">
        <v>41916</v>
      </c>
      <c r="T1" s="131"/>
      <c r="U1" s="131"/>
      <c r="V1" s="131"/>
      <c r="W1" s="131"/>
      <c r="X1" s="132"/>
    </row>
    <row r="2" spans="1:24" ht="15.7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  <c r="S2" s="133"/>
      <c r="T2" s="134"/>
      <c r="U2" s="134"/>
      <c r="V2" s="134"/>
      <c r="W2" s="134"/>
      <c r="X2" s="135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1" t="s">
        <v>74</v>
      </c>
      <c r="C4" s="162"/>
      <c r="D4" s="163"/>
      <c r="E4" s="64"/>
      <c r="F4" s="66">
        <v>1</v>
      </c>
      <c r="G4" s="67" t="s">
        <v>75</v>
      </c>
      <c r="H4" s="73" t="s">
        <v>97</v>
      </c>
      <c r="I4" s="70">
        <v>1</v>
      </c>
      <c r="J4" s="73" t="s">
        <v>0</v>
      </c>
      <c r="K4" s="70">
        <v>1</v>
      </c>
      <c r="L4" s="71" t="s">
        <v>101</v>
      </c>
      <c r="M4" s="72"/>
      <c r="N4" s="73" t="s">
        <v>91</v>
      </c>
      <c r="O4" s="70">
        <v>1</v>
      </c>
      <c r="P4" s="73" t="s">
        <v>0</v>
      </c>
      <c r="Q4" s="70">
        <v>1</v>
      </c>
      <c r="R4" s="71" t="s">
        <v>90</v>
      </c>
      <c r="S4" s="74" t="s">
        <v>76</v>
      </c>
      <c r="T4" s="67">
        <v>3</v>
      </c>
      <c r="U4" s="75"/>
      <c r="V4" s="153" t="s">
        <v>18</v>
      </c>
      <c r="W4" s="153"/>
      <c r="X4" s="153"/>
      <c r="Y4" s="154" t="s">
        <v>97</v>
      </c>
      <c r="Z4" s="154"/>
      <c r="AA4" s="76">
        <v>14</v>
      </c>
    </row>
    <row r="5" spans="2:27" ht="13.5" customHeight="1" thickBot="1" thickTop="1">
      <c r="B5" s="164"/>
      <c r="C5" s="165"/>
      <c r="D5" s="166"/>
      <c r="F5" s="77"/>
      <c r="G5" s="78"/>
      <c r="H5" s="83"/>
      <c r="I5" s="82"/>
      <c r="J5" s="84"/>
      <c r="K5" s="82"/>
      <c r="L5" s="83"/>
      <c r="M5" s="83"/>
      <c r="N5" s="83"/>
      <c r="O5" s="82"/>
      <c r="P5" s="84"/>
      <c r="Q5" s="82"/>
      <c r="R5" s="83"/>
      <c r="S5" s="78"/>
      <c r="T5" s="85"/>
      <c r="U5" s="75"/>
      <c r="V5" s="75"/>
      <c r="W5" s="75"/>
      <c r="X5" s="75"/>
      <c r="Y5" s="86"/>
      <c r="Z5" s="86"/>
      <c r="AA5" s="75"/>
    </row>
    <row r="6" spans="2:27" ht="30" customHeight="1" thickBot="1" thickTop="1">
      <c r="B6" s="167"/>
      <c r="C6" s="168"/>
      <c r="D6" s="169"/>
      <c r="F6" s="87">
        <v>2</v>
      </c>
      <c r="G6" s="88" t="s">
        <v>77</v>
      </c>
      <c r="H6" s="73" t="s">
        <v>99</v>
      </c>
      <c r="I6" s="70">
        <v>3</v>
      </c>
      <c r="J6" s="73" t="s">
        <v>0</v>
      </c>
      <c r="K6" s="70">
        <v>0</v>
      </c>
      <c r="L6" s="71" t="s">
        <v>96</v>
      </c>
      <c r="M6" s="89"/>
      <c r="N6" s="73" t="s">
        <v>89</v>
      </c>
      <c r="O6" s="70">
        <v>1</v>
      </c>
      <c r="P6" s="73" t="s">
        <v>0</v>
      </c>
      <c r="Q6" s="70">
        <v>1</v>
      </c>
      <c r="R6" s="71" t="s">
        <v>92</v>
      </c>
      <c r="S6" s="90" t="s">
        <v>78</v>
      </c>
      <c r="T6" s="88">
        <v>4</v>
      </c>
      <c r="U6" s="75"/>
      <c r="V6" s="153" t="s">
        <v>20</v>
      </c>
      <c r="W6" s="153"/>
      <c r="X6" s="153"/>
      <c r="Y6" s="154" t="s">
        <v>91</v>
      </c>
      <c r="Z6" s="154"/>
      <c r="AA6" s="76">
        <v>12</v>
      </c>
    </row>
    <row r="7" spans="2:27" ht="13.5" customHeight="1" thickBot="1" thickTop="1">
      <c r="B7" s="63"/>
      <c r="C7" s="63"/>
      <c r="D7" s="63"/>
      <c r="F7" s="91"/>
      <c r="G7" s="91"/>
      <c r="H7" s="92"/>
      <c r="I7" s="93"/>
      <c r="J7" s="92"/>
      <c r="K7" s="93"/>
      <c r="L7" s="92"/>
      <c r="M7" s="92"/>
      <c r="N7" s="92"/>
      <c r="O7" s="93"/>
      <c r="P7" s="92"/>
      <c r="Q7" s="93"/>
      <c r="R7" s="92"/>
      <c r="S7" s="91"/>
      <c r="T7" s="91"/>
      <c r="U7" s="75"/>
      <c r="V7" s="75"/>
      <c r="W7" s="75"/>
      <c r="X7" s="75"/>
      <c r="Y7" s="86"/>
      <c r="Z7" s="86"/>
      <c r="AA7" s="94"/>
    </row>
    <row r="8" spans="2:27" ht="30" customHeight="1" thickBot="1" thickTop="1">
      <c r="B8" s="155" t="s">
        <v>79</v>
      </c>
      <c r="C8" s="156"/>
      <c r="D8" s="157"/>
      <c r="E8" s="64"/>
      <c r="F8" s="66">
        <v>5</v>
      </c>
      <c r="G8" s="67" t="s">
        <v>75</v>
      </c>
      <c r="H8" s="73" t="s">
        <v>97</v>
      </c>
      <c r="I8" s="70">
        <v>3</v>
      </c>
      <c r="J8" s="73" t="s">
        <v>0</v>
      </c>
      <c r="K8" s="70">
        <v>3</v>
      </c>
      <c r="L8" s="71" t="s">
        <v>89</v>
      </c>
      <c r="M8" s="72"/>
      <c r="N8" s="73" t="s">
        <v>99</v>
      </c>
      <c r="O8" s="70">
        <v>1</v>
      </c>
      <c r="P8" s="73" t="s">
        <v>0</v>
      </c>
      <c r="Q8" s="70">
        <v>3</v>
      </c>
      <c r="R8" s="71" t="s">
        <v>91</v>
      </c>
      <c r="S8" s="74" t="s">
        <v>77</v>
      </c>
      <c r="T8" s="67">
        <v>6</v>
      </c>
      <c r="U8" s="75"/>
      <c r="V8" s="153" t="s">
        <v>22</v>
      </c>
      <c r="W8" s="153"/>
      <c r="X8" s="153"/>
      <c r="Y8" s="154" t="s">
        <v>99</v>
      </c>
      <c r="Z8" s="154"/>
      <c r="AA8" s="76">
        <v>10</v>
      </c>
    </row>
    <row r="9" spans="2:27" ht="13.5" customHeight="1" thickBot="1" thickTop="1">
      <c r="B9" s="63"/>
      <c r="C9" s="63"/>
      <c r="D9" s="63"/>
      <c r="F9" s="97"/>
      <c r="G9" s="97"/>
      <c r="H9" s="98"/>
      <c r="I9" s="99"/>
      <c r="J9" s="100"/>
      <c r="K9" s="99"/>
      <c r="L9" s="98"/>
      <c r="M9" s="100"/>
      <c r="N9" s="98"/>
      <c r="O9" s="99"/>
      <c r="P9" s="100"/>
      <c r="Q9" s="99"/>
      <c r="R9" s="98"/>
      <c r="S9" s="97"/>
      <c r="T9" s="97"/>
      <c r="U9" s="75"/>
      <c r="V9" s="75"/>
      <c r="W9" s="75"/>
      <c r="X9" s="75"/>
      <c r="Y9" s="75"/>
      <c r="Z9" s="75"/>
      <c r="AA9" s="75"/>
    </row>
    <row r="10" spans="2:27" ht="30" customHeight="1" thickBot="1" thickTop="1">
      <c r="B10" s="150" t="s">
        <v>80</v>
      </c>
      <c r="C10" s="151"/>
      <c r="D10" s="152"/>
      <c r="E10" s="64"/>
      <c r="F10" s="101">
        <v>7</v>
      </c>
      <c r="G10" s="67" t="s">
        <v>77</v>
      </c>
      <c r="H10" s="73" t="s">
        <v>99</v>
      </c>
      <c r="I10" s="70">
        <v>1</v>
      </c>
      <c r="J10" s="68" t="s">
        <v>0</v>
      </c>
      <c r="K10" s="69">
        <v>1</v>
      </c>
      <c r="L10" s="95" t="s">
        <v>89</v>
      </c>
      <c r="M10" s="102"/>
      <c r="N10" s="103"/>
      <c r="O10" s="104"/>
      <c r="P10" s="103"/>
      <c r="Q10" s="104"/>
      <c r="R10" s="103"/>
      <c r="S10" s="105"/>
      <c r="T10" s="106"/>
      <c r="U10" s="75"/>
      <c r="V10" s="153" t="s">
        <v>24</v>
      </c>
      <c r="W10" s="153"/>
      <c r="X10" s="153"/>
      <c r="Y10" s="154" t="s">
        <v>89</v>
      </c>
      <c r="Z10" s="154"/>
      <c r="AA10" s="76">
        <v>9</v>
      </c>
    </row>
    <row r="11" spans="2:27" ht="13.5" customHeight="1" thickBot="1" thickTop="1">
      <c r="B11" s="63"/>
      <c r="C11" s="63"/>
      <c r="D11" s="63"/>
      <c r="F11" s="97"/>
      <c r="G11" s="97"/>
      <c r="H11" s="107"/>
      <c r="I11" s="99"/>
      <c r="J11" s="100"/>
      <c r="K11" s="99"/>
      <c r="L11" s="107"/>
      <c r="M11" s="108"/>
      <c r="N11" s="79"/>
      <c r="O11" s="80"/>
      <c r="P11" s="108"/>
      <c r="Q11" s="80"/>
      <c r="R11" s="79"/>
      <c r="S11" s="75"/>
      <c r="T11" s="75"/>
      <c r="U11" s="75"/>
      <c r="V11" s="75"/>
      <c r="W11" s="75"/>
      <c r="X11" s="75"/>
      <c r="Y11" s="75"/>
      <c r="Z11" s="75"/>
      <c r="AA11" s="75"/>
    </row>
    <row r="12" spans="2:27" ht="30" customHeight="1" thickBot="1" thickTop="1">
      <c r="B12" s="150" t="s">
        <v>81</v>
      </c>
      <c r="C12" s="151"/>
      <c r="D12" s="152"/>
      <c r="E12" s="27"/>
      <c r="F12" s="101">
        <v>8</v>
      </c>
      <c r="G12" s="67" t="s">
        <v>75</v>
      </c>
      <c r="H12" s="73" t="s">
        <v>97</v>
      </c>
      <c r="I12" s="70">
        <v>2</v>
      </c>
      <c r="J12" s="73" t="s">
        <v>0</v>
      </c>
      <c r="K12" s="70">
        <v>1</v>
      </c>
      <c r="L12" s="73" t="s">
        <v>91</v>
      </c>
      <c r="M12" s="82"/>
      <c r="N12" s="109"/>
      <c r="O12" s="80"/>
      <c r="P12" s="81"/>
      <c r="Q12" s="80"/>
      <c r="R12" s="109"/>
      <c r="S12" s="75"/>
      <c r="T12" s="75"/>
      <c r="U12" s="75"/>
      <c r="V12" s="153" t="s">
        <v>19</v>
      </c>
      <c r="W12" s="153"/>
      <c r="X12" s="153"/>
      <c r="Y12" s="154" t="s">
        <v>92</v>
      </c>
      <c r="Z12" s="154"/>
      <c r="AA12" s="76">
        <v>8</v>
      </c>
    </row>
    <row r="13" spans="2:27" ht="13.5" customHeight="1" thickBot="1" thickTop="1">
      <c r="B13" s="63"/>
      <c r="C13" s="63"/>
      <c r="D13" s="63"/>
      <c r="F13" s="97"/>
      <c r="G13" s="97"/>
      <c r="H13" s="98"/>
      <c r="I13" s="110"/>
      <c r="J13" s="100"/>
      <c r="K13" s="110"/>
      <c r="L13" s="98"/>
      <c r="M13" s="109"/>
      <c r="N13" s="109"/>
      <c r="O13" s="94"/>
      <c r="P13" s="108"/>
      <c r="Q13" s="94"/>
      <c r="R13" s="109"/>
      <c r="S13" s="75"/>
      <c r="T13" s="75"/>
      <c r="U13" s="75"/>
      <c r="V13" s="75"/>
      <c r="W13" s="75"/>
      <c r="X13" s="75"/>
      <c r="Y13" s="75"/>
      <c r="Z13" s="75"/>
      <c r="AA13" s="75"/>
    </row>
    <row r="14" spans="2:27" ht="30" customHeight="1" thickBot="1" thickTop="1">
      <c r="B14" s="161" t="s">
        <v>82</v>
      </c>
      <c r="C14" s="162"/>
      <c r="D14" s="163"/>
      <c r="E14" s="64"/>
      <c r="F14" s="66">
        <v>9</v>
      </c>
      <c r="G14" s="67" t="s">
        <v>75</v>
      </c>
      <c r="H14" s="68"/>
      <c r="I14" s="69"/>
      <c r="J14" s="68" t="s">
        <v>0</v>
      </c>
      <c r="K14" s="69"/>
      <c r="L14" s="95"/>
      <c r="M14" s="96"/>
      <c r="N14" s="68"/>
      <c r="O14" s="69"/>
      <c r="P14" s="68" t="s">
        <v>0</v>
      </c>
      <c r="Q14" s="69"/>
      <c r="R14" s="95"/>
      <c r="S14" s="74" t="s">
        <v>76</v>
      </c>
      <c r="T14" s="67">
        <v>11</v>
      </c>
      <c r="U14" s="75"/>
      <c r="V14" s="158" t="s">
        <v>21</v>
      </c>
      <c r="W14" s="159"/>
      <c r="X14" s="160"/>
      <c r="Y14" s="154" t="s">
        <v>90</v>
      </c>
      <c r="Z14" s="154"/>
      <c r="AA14" s="76">
        <v>7</v>
      </c>
    </row>
    <row r="15" spans="2:27" ht="13.5" customHeight="1" thickBot="1" thickTop="1">
      <c r="B15" s="164"/>
      <c r="C15" s="165"/>
      <c r="D15" s="166"/>
      <c r="F15" s="111"/>
      <c r="G15" s="78"/>
      <c r="H15" s="83"/>
      <c r="I15" s="82"/>
      <c r="J15" s="84"/>
      <c r="K15" s="82"/>
      <c r="L15" s="83"/>
      <c r="M15" s="83"/>
      <c r="N15" s="83"/>
      <c r="O15" s="82"/>
      <c r="P15" s="84"/>
      <c r="Q15" s="82"/>
      <c r="R15" s="83"/>
      <c r="S15" s="78"/>
      <c r="T15" s="112"/>
      <c r="U15" s="75"/>
      <c r="V15" s="75"/>
      <c r="W15" s="75"/>
      <c r="X15" s="75"/>
      <c r="Y15" s="86"/>
      <c r="Z15" s="86"/>
      <c r="AA15" s="75"/>
    </row>
    <row r="16" spans="2:27" ht="30" customHeight="1" thickBot="1" thickTop="1">
      <c r="B16" s="167"/>
      <c r="C16" s="168"/>
      <c r="D16" s="169"/>
      <c r="F16" s="87">
        <v>10</v>
      </c>
      <c r="G16" s="88" t="s">
        <v>77</v>
      </c>
      <c r="H16" s="68"/>
      <c r="I16" s="69"/>
      <c r="J16" s="68" t="s">
        <v>0</v>
      </c>
      <c r="K16" s="69"/>
      <c r="L16" s="95"/>
      <c r="M16" s="113"/>
      <c r="N16" s="68"/>
      <c r="O16" s="69"/>
      <c r="P16" s="68" t="s">
        <v>0</v>
      </c>
      <c r="Q16" s="69"/>
      <c r="R16" s="95"/>
      <c r="S16" s="90" t="s">
        <v>78</v>
      </c>
      <c r="T16" s="88">
        <v>12</v>
      </c>
      <c r="U16" s="75"/>
      <c r="V16" s="158" t="s">
        <v>23</v>
      </c>
      <c r="W16" s="159"/>
      <c r="X16" s="160"/>
      <c r="Y16" s="154" t="s">
        <v>96</v>
      </c>
      <c r="Z16" s="154"/>
      <c r="AA16" s="76">
        <v>6</v>
      </c>
    </row>
    <row r="17" spans="2:27" ht="13.5" customHeight="1" thickBot="1" thickTop="1">
      <c r="B17" s="63"/>
      <c r="C17" s="63"/>
      <c r="D17" s="63"/>
      <c r="F17" s="91"/>
      <c r="G17" s="91"/>
      <c r="H17" s="92"/>
      <c r="I17" s="93"/>
      <c r="J17" s="92"/>
      <c r="K17" s="93"/>
      <c r="L17" s="92"/>
      <c r="M17" s="92"/>
      <c r="N17" s="92"/>
      <c r="O17" s="93"/>
      <c r="P17" s="92"/>
      <c r="Q17" s="93"/>
      <c r="R17" s="92"/>
      <c r="S17" s="91"/>
      <c r="T17" s="91"/>
      <c r="U17" s="75"/>
      <c r="V17" s="75"/>
      <c r="W17" s="75"/>
      <c r="X17" s="75"/>
      <c r="Y17" s="86"/>
      <c r="Z17" s="86"/>
      <c r="AA17" s="94"/>
    </row>
    <row r="18" spans="2:27" ht="30" customHeight="1" thickBot="1" thickTop="1">
      <c r="B18" s="155" t="s">
        <v>83</v>
      </c>
      <c r="C18" s="156"/>
      <c r="D18" s="157"/>
      <c r="E18" s="64"/>
      <c r="F18" s="101">
        <v>13</v>
      </c>
      <c r="G18" s="67" t="s">
        <v>76</v>
      </c>
      <c r="H18" s="73" t="s">
        <v>94</v>
      </c>
      <c r="I18" s="70">
        <v>1</v>
      </c>
      <c r="J18" s="73" t="s">
        <v>0</v>
      </c>
      <c r="K18" s="70">
        <v>0</v>
      </c>
      <c r="L18" s="71" t="s">
        <v>102</v>
      </c>
      <c r="M18" s="72"/>
      <c r="N18" s="73" t="s">
        <v>100</v>
      </c>
      <c r="O18" s="70">
        <v>0</v>
      </c>
      <c r="P18" s="73" t="s">
        <v>0</v>
      </c>
      <c r="Q18" s="70">
        <v>2</v>
      </c>
      <c r="R18" s="95" t="s">
        <v>93</v>
      </c>
      <c r="S18" s="90" t="s">
        <v>78</v>
      </c>
      <c r="T18" s="114">
        <v>14</v>
      </c>
      <c r="U18" s="75"/>
      <c r="V18" s="158" t="s">
        <v>25</v>
      </c>
      <c r="W18" s="159"/>
      <c r="X18" s="160"/>
      <c r="Y18" s="154" t="s">
        <v>101</v>
      </c>
      <c r="Z18" s="154"/>
      <c r="AA18" s="76">
        <v>5</v>
      </c>
    </row>
    <row r="19" spans="2:27" ht="13.5" customHeight="1" thickBot="1" thickTop="1">
      <c r="B19" s="63"/>
      <c r="C19" s="63"/>
      <c r="D19" s="63"/>
      <c r="F19" s="97"/>
      <c r="G19" s="97"/>
      <c r="H19" s="98"/>
      <c r="I19" s="99"/>
      <c r="J19" s="100"/>
      <c r="K19" s="99"/>
      <c r="L19" s="98"/>
      <c r="M19" s="100"/>
      <c r="N19" s="98"/>
      <c r="O19" s="99"/>
      <c r="P19" s="100"/>
      <c r="Q19" s="99"/>
      <c r="R19" s="98"/>
      <c r="S19" s="97"/>
      <c r="T19" s="97"/>
      <c r="U19" s="75"/>
      <c r="V19" s="75"/>
      <c r="W19" s="75"/>
      <c r="X19" s="75"/>
      <c r="Y19" s="75"/>
      <c r="Z19" s="75"/>
      <c r="AA19" s="75"/>
    </row>
    <row r="20" spans="2:27" ht="30" customHeight="1" thickBot="1" thickTop="1">
      <c r="B20" s="150" t="s">
        <v>84</v>
      </c>
      <c r="C20" s="151"/>
      <c r="D20" s="152"/>
      <c r="E20" s="64"/>
      <c r="F20" s="101">
        <v>15</v>
      </c>
      <c r="G20" s="67" t="s">
        <v>78</v>
      </c>
      <c r="H20" s="73" t="s">
        <v>100</v>
      </c>
      <c r="I20" s="70">
        <v>2</v>
      </c>
      <c r="J20" s="73" t="s">
        <v>0</v>
      </c>
      <c r="K20" s="70">
        <v>4</v>
      </c>
      <c r="L20" s="73" t="s">
        <v>102</v>
      </c>
      <c r="M20" s="102"/>
      <c r="N20" s="103"/>
      <c r="O20" s="104"/>
      <c r="P20" s="103"/>
      <c r="Q20" s="104"/>
      <c r="R20" s="103"/>
      <c r="S20" s="105"/>
      <c r="T20" s="106"/>
      <c r="U20" s="75"/>
      <c r="V20" s="153" t="s">
        <v>72</v>
      </c>
      <c r="W20" s="153"/>
      <c r="X20" s="153"/>
      <c r="Y20" s="154" t="s">
        <v>93</v>
      </c>
      <c r="Z20" s="154"/>
      <c r="AA20" s="76">
        <v>4</v>
      </c>
    </row>
    <row r="21" spans="2:27" ht="13.5" customHeight="1" thickBot="1" thickTop="1">
      <c r="B21" s="63"/>
      <c r="C21" s="63"/>
      <c r="D21" s="63"/>
      <c r="F21" s="97"/>
      <c r="G21" s="97"/>
      <c r="H21" s="107"/>
      <c r="I21" s="99"/>
      <c r="J21" s="100"/>
      <c r="K21" s="99"/>
      <c r="L21" s="107"/>
      <c r="M21" s="108"/>
      <c r="N21" s="79"/>
      <c r="O21" s="80"/>
      <c r="P21" s="108"/>
      <c r="Q21" s="80"/>
      <c r="R21" s="79"/>
      <c r="S21" s="75"/>
      <c r="T21" s="75"/>
      <c r="U21" s="75"/>
      <c r="V21" s="75"/>
      <c r="W21" s="75"/>
      <c r="X21" s="75"/>
      <c r="Y21" s="75"/>
      <c r="Z21" s="75"/>
      <c r="AA21" s="75"/>
    </row>
    <row r="22" spans="2:27" ht="30" customHeight="1" thickBot="1" thickTop="1">
      <c r="B22" s="150" t="s">
        <v>85</v>
      </c>
      <c r="C22" s="151"/>
      <c r="D22" s="152"/>
      <c r="E22" s="27"/>
      <c r="F22" s="101">
        <v>16</v>
      </c>
      <c r="G22" s="114" t="s">
        <v>76</v>
      </c>
      <c r="H22" s="73" t="s">
        <v>94</v>
      </c>
      <c r="I22" s="70">
        <v>0</v>
      </c>
      <c r="J22" s="68" t="s">
        <v>0</v>
      </c>
      <c r="K22" s="69">
        <v>1</v>
      </c>
      <c r="L22" s="68" t="s">
        <v>93</v>
      </c>
      <c r="M22" s="80"/>
      <c r="N22" s="109"/>
      <c r="O22" s="80"/>
      <c r="P22" s="81"/>
      <c r="Q22" s="80"/>
      <c r="R22" s="109"/>
      <c r="S22" s="75"/>
      <c r="T22" s="75"/>
      <c r="U22" s="75"/>
      <c r="V22" s="153" t="s">
        <v>86</v>
      </c>
      <c r="W22" s="153"/>
      <c r="X22" s="153"/>
      <c r="Y22" s="154" t="s">
        <v>94</v>
      </c>
      <c r="Z22" s="154"/>
      <c r="AA22" s="76">
        <v>3</v>
      </c>
    </row>
    <row r="23" spans="2:27" ht="13.5" customHeight="1" thickBot="1" thickTop="1">
      <c r="B23" s="63"/>
      <c r="C23" s="63"/>
      <c r="D23" s="63"/>
      <c r="F23" s="75"/>
      <c r="G23" s="75"/>
      <c r="H23" s="109"/>
      <c r="I23" s="94"/>
      <c r="J23" s="108"/>
      <c r="K23" s="94"/>
      <c r="L23" s="109"/>
      <c r="M23" s="109"/>
      <c r="N23" s="109"/>
      <c r="O23" s="94"/>
      <c r="P23" s="108"/>
      <c r="Q23" s="94"/>
      <c r="R23" s="109"/>
      <c r="S23" s="75"/>
      <c r="T23" s="75"/>
      <c r="U23" s="75"/>
      <c r="V23" s="75"/>
      <c r="W23" s="75"/>
      <c r="X23" s="75"/>
      <c r="Y23" s="75"/>
      <c r="Z23" s="75"/>
      <c r="AA23" s="75"/>
    </row>
    <row r="24" spans="2:27" ht="30" customHeight="1" thickBot="1">
      <c r="B24" s="63"/>
      <c r="C24" s="63"/>
      <c r="D24" s="63"/>
      <c r="F24" s="75"/>
      <c r="G24" s="75"/>
      <c r="H24" s="109"/>
      <c r="I24" s="94"/>
      <c r="J24" s="108"/>
      <c r="K24" s="94"/>
      <c r="L24" s="109"/>
      <c r="M24" s="109"/>
      <c r="N24" s="109"/>
      <c r="O24" s="94"/>
      <c r="P24" s="108"/>
      <c r="Q24" s="94"/>
      <c r="R24" s="109"/>
      <c r="S24" s="75"/>
      <c r="T24" s="75"/>
      <c r="U24" s="75"/>
      <c r="V24" s="153" t="s">
        <v>87</v>
      </c>
      <c r="W24" s="153"/>
      <c r="X24" s="153"/>
      <c r="Y24" s="154" t="s">
        <v>102</v>
      </c>
      <c r="Z24" s="154"/>
      <c r="AA24" s="76">
        <v>2</v>
      </c>
    </row>
    <row r="25" spans="6:27" ht="13.5" customHeight="1" thickBot="1">
      <c r="F25" s="75"/>
      <c r="G25" s="75"/>
      <c r="H25" s="109"/>
      <c r="I25" s="94"/>
      <c r="J25" s="108"/>
      <c r="K25" s="94"/>
      <c r="L25" s="109"/>
      <c r="M25" s="109"/>
      <c r="N25" s="109"/>
      <c r="O25" s="94"/>
      <c r="P25" s="108"/>
      <c r="Q25" s="94"/>
      <c r="R25" s="109"/>
      <c r="S25" s="75"/>
      <c r="T25" s="75"/>
      <c r="U25" s="75"/>
      <c r="V25" s="75"/>
      <c r="W25" s="75"/>
      <c r="X25" s="75"/>
      <c r="Y25" s="75"/>
      <c r="Z25" s="75"/>
      <c r="AA25" s="75"/>
    </row>
    <row r="26" spans="6:27" ht="30" customHeight="1" thickBot="1">
      <c r="F26" s="75"/>
      <c r="G26" s="75"/>
      <c r="H26" s="109"/>
      <c r="I26" s="94"/>
      <c r="J26" s="108"/>
      <c r="K26" s="94"/>
      <c r="L26" s="109"/>
      <c r="M26" s="109"/>
      <c r="N26" s="109"/>
      <c r="O26" s="94"/>
      <c r="P26" s="108"/>
      <c r="Q26" s="94"/>
      <c r="R26" s="109"/>
      <c r="S26" s="75"/>
      <c r="T26" s="75"/>
      <c r="U26" s="75"/>
      <c r="V26" s="153" t="s">
        <v>88</v>
      </c>
      <c r="W26" s="153"/>
      <c r="X26" s="153"/>
      <c r="Y26" s="154" t="s">
        <v>100</v>
      </c>
      <c r="Z26" s="154"/>
      <c r="AA26" s="76">
        <v>1</v>
      </c>
    </row>
    <row r="27" spans="25:26" ht="13.5" customHeight="1">
      <c r="Y27" s="115"/>
      <c r="Z27" s="115"/>
    </row>
  </sheetData>
  <sheetProtection password="DF54" sheet="1"/>
  <mergeCells count="34">
    <mergeCell ref="S1:X2"/>
    <mergeCell ref="A1:R2"/>
    <mergeCell ref="B8:D8"/>
    <mergeCell ref="B4:D6"/>
    <mergeCell ref="V4:X4"/>
    <mergeCell ref="Y4:Z4"/>
    <mergeCell ref="V6:X6"/>
    <mergeCell ref="Y6:Z6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1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6.57421875" style="65" customWidth="1"/>
    <col min="3" max="3" width="9.140625" style="13" customWidth="1"/>
  </cols>
  <sheetData>
    <row r="1" ht="24" thickTop="1">
      <c r="A1" s="116" t="s">
        <v>89</v>
      </c>
    </row>
    <row r="2" ht="23.25">
      <c r="A2" s="117" t="s">
        <v>90</v>
      </c>
    </row>
    <row r="3" ht="23.25">
      <c r="A3" s="117" t="s">
        <v>91</v>
      </c>
    </row>
    <row r="4" ht="23.25">
      <c r="A4" s="117" t="s">
        <v>92</v>
      </c>
    </row>
    <row r="5" ht="23.25">
      <c r="A5" s="117" t="s">
        <v>93</v>
      </c>
    </row>
    <row r="6" ht="23.25">
      <c r="A6" s="117" t="s">
        <v>94</v>
      </c>
    </row>
    <row r="7" ht="24" thickBot="1">
      <c r="A7" s="117" t="s">
        <v>95</v>
      </c>
    </row>
    <row r="8" ht="24" thickTop="1">
      <c r="A8" s="116" t="s">
        <v>96</v>
      </c>
    </row>
    <row r="9" ht="23.25">
      <c r="A9" s="117" t="s">
        <v>97</v>
      </c>
    </row>
    <row r="10" ht="23.25">
      <c r="A10" s="117" t="s">
        <v>98</v>
      </c>
    </row>
    <row r="11" ht="23.25">
      <c r="A11" s="117" t="s">
        <v>99</v>
      </c>
    </row>
    <row r="12" ht="23.25">
      <c r="A12" s="117" t="s">
        <v>100</v>
      </c>
    </row>
    <row r="13" ht="23.25">
      <c r="A13" s="117" t="s">
        <v>101</v>
      </c>
    </row>
    <row r="14" ht="24" thickBot="1">
      <c r="A14" s="118" t="s">
        <v>102</v>
      </c>
    </row>
    <row r="15" ht="27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2004-09-24T13:01:42Z</cp:lastPrinted>
  <dcterms:created xsi:type="dcterms:W3CDTF">2003-04-10T01:25:59Z</dcterms:created>
  <dcterms:modified xsi:type="dcterms:W3CDTF">2014-10-05T04:17:14Z</dcterms:modified>
  <cp:category/>
  <cp:version/>
  <cp:contentType/>
  <cp:contentStatus/>
</cp:coreProperties>
</file>